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nituri proprii " sheetId="10" r:id="rId1"/>
    <sheet name="transferuri" sheetId="11" r:id="rId2"/>
    <sheet name="Foaie2" sheetId="2" r:id="rId3"/>
    <sheet name="Foaie3" sheetId="3" r:id="rId4"/>
  </sheets>
  <calcPr calcId="145621"/>
</workbook>
</file>

<file path=xl/calcChain.xml><?xml version="1.0" encoding="utf-8"?>
<calcChain xmlns="http://schemas.openxmlformats.org/spreadsheetml/2006/main">
  <c r="E14" i="11"/>
  <c r="E13" i="10"/>
  <c r="E13" i="11"/>
  <c r="E15"/>
  <c r="E16"/>
  <c r="E17"/>
  <c r="E18"/>
  <c r="E14" i="10"/>
  <c r="E15"/>
  <c r="E20"/>
  <c r="E21"/>
  <c r="E24"/>
  <c r="E28"/>
  <c r="H28"/>
  <c r="E29"/>
  <c r="E30"/>
  <c r="E32"/>
  <c r="H32"/>
  <c r="E33"/>
  <c r="H33"/>
  <c r="E36"/>
  <c r="H36"/>
  <c r="E37"/>
  <c r="H37"/>
  <c r="H18" i="11"/>
  <c r="H17"/>
  <c r="H16"/>
  <c r="C15"/>
  <c r="H14"/>
  <c r="H13"/>
  <c r="F12"/>
  <c r="D12"/>
  <c r="E12"/>
  <c r="G36" i="10"/>
  <c r="F35"/>
  <c r="G35"/>
  <c r="D35"/>
  <c r="E35"/>
  <c r="F34"/>
  <c r="D34"/>
  <c r="E34"/>
  <c r="G31"/>
  <c r="F31"/>
  <c r="D31"/>
  <c r="E31"/>
  <c r="G28"/>
  <c r="D27"/>
  <c r="E27"/>
  <c r="H27"/>
  <c r="C27"/>
  <c r="G26"/>
  <c r="F25"/>
  <c r="G25"/>
  <c r="G24"/>
  <c r="F23"/>
  <c r="D23"/>
  <c r="E23"/>
  <c r="C22"/>
  <c r="G21"/>
  <c r="G20"/>
  <c r="G19"/>
  <c r="G18"/>
  <c r="G17"/>
  <c r="G16"/>
  <c r="G15"/>
  <c r="G14"/>
  <c r="H13"/>
  <c r="F12"/>
  <c r="D12"/>
  <c r="C12"/>
  <c r="C11"/>
  <c r="G34"/>
  <c r="H34"/>
  <c r="D22"/>
  <c r="E22"/>
  <c r="H23"/>
  <c r="H31"/>
  <c r="H35"/>
  <c r="C12" i="11"/>
  <c r="G12"/>
  <c r="G14"/>
  <c r="G17"/>
  <c r="G37" i="10"/>
  <c r="G13"/>
  <c r="F22"/>
  <c r="G22"/>
  <c r="G23"/>
  <c r="G15" i="11"/>
  <c r="H15"/>
  <c r="G13"/>
  <c r="G16"/>
  <c r="G18"/>
  <c r="H20" i="10"/>
  <c r="H24"/>
  <c r="G27"/>
  <c r="E12"/>
  <c r="F11"/>
  <c r="H11"/>
  <c r="E11"/>
  <c r="D11"/>
  <c r="H12" i="11"/>
  <c r="H22" i="10"/>
  <c r="H12"/>
  <c r="G12"/>
  <c r="G11"/>
</calcChain>
</file>

<file path=xl/sharedStrings.xml><?xml version="1.0" encoding="utf-8"?>
<sst xmlns="http://schemas.openxmlformats.org/spreadsheetml/2006/main" count="68" uniqueCount="54">
  <si>
    <t>Taxa  pentru  apă</t>
  </si>
  <si>
    <t>Taxa pentru lemnul eliberat pe picior</t>
  </si>
  <si>
    <t xml:space="preserve">Taxa pentru extragerea mineralelor utile </t>
  </si>
  <si>
    <t>Alte  încasări</t>
  </si>
  <si>
    <t>Rambursarea împrumutului recreditat între bugetul de stat şi bugetele locale nivelul II</t>
  </si>
  <si>
    <t>I. VENITURI, total</t>
  </si>
  <si>
    <t>1. Venituri proprii:</t>
  </si>
  <si>
    <t>2. Defalcări de la impozite şi taxe de stat</t>
  </si>
  <si>
    <t>Impozit pe venitul persoanelor fizice  reţinut din salariu şi din alte surse de venir decît salariu</t>
  </si>
  <si>
    <t>Taxa pentru folosirea drumurilor de către autovehiculele înmatriculate în Republica Moldova</t>
  </si>
  <si>
    <t>3. Alte venituri</t>
  </si>
  <si>
    <t xml:space="preserve">Transferuri  de la fondul republican de susţinere financiara a populaţiei </t>
  </si>
  <si>
    <t>Amenzi aplicate de secțiile de supraveghere și control ale traficului rutier</t>
  </si>
  <si>
    <t>111110   111120 111130</t>
  </si>
  <si>
    <t>142310      142320</t>
  </si>
  <si>
    <t>Mijloace speciale ale instituţiilor publice</t>
  </si>
  <si>
    <t xml:space="preserve">Taxa de la cumpararea valutei straine de catre persoanele fizice in casele de schimb valutar              </t>
  </si>
  <si>
    <t xml:space="preserve">Transferuri cu destinatie generala </t>
  </si>
  <si>
    <t xml:space="preserve">Transferuri cu destinatie specială pentru învăţămîntul primar, secundar, general şi extraşcolar </t>
  </si>
  <si>
    <t>Transferuri cu destinatie speciala pentru asistenţa socială</t>
  </si>
  <si>
    <t>Transferuri cu destinatie speciala  pentru finanţarea şcolilor sportive</t>
  </si>
  <si>
    <t xml:space="preserve">Transferuri temporare de  compensare </t>
  </si>
  <si>
    <t>Cod eco(k6)</t>
  </si>
  <si>
    <t>Denumirea</t>
  </si>
  <si>
    <t>Planul aprobat</t>
  </si>
  <si>
    <t>Planul precizat</t>
  </si>
  <si>
    <t xml:space="preserve">Informaţie cu privire </t>
  </si>
  <si>
    <t>Arenda terenurilor cu destinaţie agricola încasată în bugetul local de nivelul II</t>
  </si>
  <si>
    <t>4.Imprumuturi recreditate interne între bugete</t>
  </si>
  <si>
    <t>Donaţii voluntare pentru cheltuieli curente din surse interne pentru instituţiile bugetare</t>
  </si>
  <si>
    <t>5. Granturi primite</t>
  </si>
  <si>
    <t>Granturi capitale primite de la organizaţiile internaţionale pentru proiecte finanţate din surse externe pentru bugetul local de nivelul II</t>
  </si>
  <si>
    <t>6.Donaţii voluntare</t>
  </si>
  <si>
    <t xml:space="preserve">7. Mijloace speciale </t>
  </si>
  <si>
    <t>Taxa de înregistrare a asociaţiilor obşteşti şi a mijloacelor mass-media în bugetul local de nivelul II</t>
  </si>
  <si>
    <t>Plata pentru certificatele de urbanism şi autorizarile de contruire sau desfiinţare încasata în bugetul local de nivelul II</t>
  </si>
  <si>
    <t>Plata pentru locaţiunea bunurilor patrimoniului public încasată în bugetul local de nivelul II</t>
  </si>
  <si>
    <t>Amenzi şi sancţiuni contraveţionale încasată în bugetul local de nivelul II</t>
  </si>
  <si>
    <t>Devieri (+,-) perioada de gestiune</t>
  </si>
  <si>
    <t>8. Fonduri speciale</t>
  </si>
  <si>
    <t>la situaţia din 30/06/2016</t>
  </si>
  <si>
    <t>Executat la 30.06.2016</t>
  </si>
  <si>
    <t>Donaţii voluntare pentru cheltuieli capitale din surse interne pentru instituţiile bugetare</t>
  </si>
  <si>
    <t>Executat la 30.06.2016, %</t>
  </si>
  <si>
    <t>Transferuri de la bugetul dee stat, total</t>
  </si>
  <si>
    <t>Anexa 1</t>
  </si>
  <si>
    <t>Racu Valeriu</t>
  </si>
  <si>
    <t>Anexa 2</t>
  </si>
  <si>
    <t>Şef Direcţie Finanţe Ialoveni</t>
  </si>
  <si>
    <t>la Decizia Consiliului Raional</t>
  </si>
  <si>
    <t xml:space="preserve">   nr. ___ din ___ septembrie 2016</t>
  </si>
  <si>
    <r>
      <t>la executarea bugetului raionului</t>
    </r>
    <r>
      <rPr>
        <sz val="20"/>
        <color indexed="8"/>
        <rFont val="Times New Roman"/>
        <family val="1"/>
        <charset val="204"/>
      </rPr>
      <t xml:space="preserve"> </t>
    </r>
    <r>
      <rPr>
        <b/>
        <sz val="20"/>
        <color indexed="8"/>
        <rFont val="Times New Roman"/>
        <family val="1"/>
        <charset val="204"/>
      </rPr>
      <t xml:space="preserve"> Ialoveni </t>
    </r>
  </si>
  <si>
    <t xml:space="preserve">la executarea transferurilor a raionului Ialoveni </t>
  </si>
  <si>
    <r>
      <t xml:space="preserve">Planul precizat pe perioada de gestiune </t>
    </r>
    <r>
      <rPr>
        <i/>
        <sz val="8"/>
        <color indexed="8"/>
        <rFont val="Times New Roman"/>
        <family val="1"/>
        <charset val="204"/>
      </rPr>
      <t>(plan precizat/12 luni*6)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</si>
</sst>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6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4" fillId="0" borderId="0" xfId="0" applyFont="1"/>
    <xf numFmtId="0" fontId="1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4" fontId="9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workbookViewId="0">
      <selection activeCell="H3" sqref="H3"/>
    </sheetView>
  </sheetViews>
  <sheetFormatPr defaultRowHeight="15"/>
  <cols>
    <col min="1" max="1" width="51.140625" customWidth="1"/>
    <col min="2" max="2" width="10.140625" customWidth="1"/>
    <col min="3" max="3" width="11.85546875" customWidth="1"/>
    <col min="4" max="4" width="12.5703125" customWidth="1"/>
    <col min="5" max="5" width="18.5703125" customWidth="1"/>
    <col min="6" max="7" width="14.85546875" customWidth="1"/>
    <col min="8" max="8" width="17.7109375" customWidth="1"/>
  </cols>
  <sheetData>
    <row r="1" spans="1:10">
      <c r="G1" s="35" t="s">
        <v>45</v>
      </c>
      <c r="H1" s="35"/>
    </row>
    <row r="2" spans="1:10">
      <c r="G2" s="26"/>
      <c r="H2" s="26" t="s">
        <v>49</v>
      </c>
    </row>
    <row r="3" spans="1:10">
      <c r="G3" s="26"/>
      <c r="H3" s="26" t="s">
        <v>50</v>
      </c>
    </row>
    <row r="4" spans="1:10" ht="23.25" customHeight="1">
      <c r="A4" s="39" t="s">
        <v>26</v>
      </c>
      <c r="B4" s="39"/>
      <c r="C4" s="39"/>
      <c r="D4" s="39"/>
      <c r="E4" s="39"/>
      <c r="F4" s="39"/>
      <c r="G4" s="39"/>
      <c r="H4" s="39"/>
      <c r="I4" s="9"/>
      <c r="J4" s="9"/>
    </row>
    <row r="5" spans="1:10" ht="22.5" customHeight="1">
      <c r="A5" s="39" t="s">
        <v>51</v>
      </c>
      <c r="B5" s="39"/>
      <c r="C5" s="39"/>
      <c r="D5" s="39"/>
      <c r="E5" s="39"/>
      <c r="F5" s="39"/>
      <c r="G5" s="39"/>
      <c r="H5" s="39"/>
      <c r="I5" s="9"/>
      <c r="J5" s="9"/>
    </row>
    <row r="6" spans="1:10" ht="19.5" customHeight="1">
      <c r="A6" s="27" t="s">
        <v>40</v>
      </c>
      <c r="B6" s="27"/>
      <c r="C6" s="27"/>
      <c r="D6" s="27"/>
      <c r="E6" s="27"/>
      <c r="F6" s="27"/>
      <c r="G6" s="27"/>
      <c r="H6" s="27"/>
      <c r="I6" s="12"/>
      <c r="J6" s="12"/>
    </row>
    <row r="7" spans="1:10" ht="26.25" customHeight="1">
      <c r="A7" s="1"/>
      <c r="B7" s="1"/>
      <c r="C7" s="1"/>
    </row>
    <row r="8" spans="1:10" ht="15" customHeight="1">
      <c r="A8" s="28" t="s">
        <v>23</v>
      </c>
      <c r="B8" s="29" t="s">
        <v>22</v>
      </c>
      <c r="C8" s="29" t="s">
        <v>24</v>
      </c>
      <c r="D8" s="32" t="s">
        <v>25</v>
      </c>
      <c r="E8" s="32" t="s">
        <v>53</v>
      </c>
      <c r="F8" s="32" t="s">
        <v>41</v>
      </c>
      <c r="G8" s="32" t="s">
        <v>38</v>
      </c>
      <c r="H8" s="38" t="s">
        <v>43</v>
      </c>
    </row>
    <row r="9" spans="1:10" ht="15" customHeight="1">
      <c r="A9" s="28"/>
      <c r="B9" s="30"/>
      <c r="C9" s="30"/>
      <c r="D9" s="33"/>
      <c r="E9" s="33"/>
      <c r="F9" s="33"/>
      <c r="G9" s="33"/>
      <c r="H9" s="38"/>
    </row>
    <row r="10" spans="1:10" ht="37.5" customHeight="1">
      <c r="A10" s="28"/>
      <c r="B10" s="31"/>
      <c r="C10" s="31"/>
      <c r="D10" s="34"/>
      <c r="E10" s="34"/>
      <c r="F10" s="34"/>
      <c r="G10" s="34"/>
      <c r="H10" s="38"/>
    </row>
    <row r="11" spans="1:10" ht="26.25" customHeight="1">
      <c r="A11" s="13" t="s">
        <v>5</v>
      </c>
      <c r="B11" s="3"/>
      <c r="C11" s="5">
        <f>C12+C22+C25+C27+C29+C31+C34+C36</f>
        <v>16912.3</v>
      </c>
      <c r="D11" s="5">
        <f>D12+D22+D25+D27+D29+D31+D34+D36</f>
        <v>23036.29</v>
      </c>
      <c r="E11" s="5">
        <f>E12+E22+E25+E27+E29+E31+E34+E36</f>
        <v>11518.145</v>
      </c>
      <c r="F11" s="5">
        <f>F12+F22+F25+F27+F29+F31+F34+F36</f>
        <v>11142.67</v>
      </c>
      <c r="G11" s="5">
        <f t="shared" ref="G11:G37" si="0">F11-E11</f>
        <v>-375.47500000000036</v>
      </c>
      <c r="H11" s="10">
        <f>F11/E11</f>
        <v>0.96740143486646502</v>
      </c>
    </row>
    <row r="12" spans="1:10" ht="19.5" customHeight="1">
      <c r="A12" s="14" t="s">
        <v>6</v>
      </c>
      <c r="B12" s="3"/>
      <c r="C12" s="5">
        <f>SUM(C13:C21)</f>
        <v>266.89999999999998</v>
      </c>
      <c r="D12" s="5">
        <f>SUM(D13:D21)</f>
        <v>266.89999999999998</v>
      </c>
      <c r="E12" s="5">
        <f>SUM(E13:E21)</f>
        <v>133.44999999999999</v>
      </c>
      <c r="F12" s="5">
        <f>SUM(F13:F21)</f>
        <v>253.08999999999997</v>
      </c>
      <c r="G12" s="5">
        <f>F12-E12</f>
        <v>119.63999999999999</v>
      </c>
      <c r="H12" s="10">
        <f>F12/E12</f>
        <v>1.8965155488947172</v>
      </c>
    </row>
    <row r="13" spans="1:10" ht="19.5" customHeight="1">
      <c r="A13" s="15" t="s">
        <v>0</v>
      </c>
      <c r="B13" s="7">
        <v>114611</v>
      </c>
      <c r="C13" s="4">
        <v>110.2</v>
      </c>
      <c r="D13" s="4">
        <v>110.2</v>
      </c>
      <c r="E13" s="4">
        <f>D13/12*6</f>
        <v>55.1</v>
      </c>
      <c r="F13" s="4">
        <v>59.9</v>
      </c>
      <c r="G13" s="4">
        <f t="shared" si="0"/>
        <v>4.7999999999999972</v>
      </c>
      <c r="H13" s="10">
        <f>F13/E13</f>
        <v>1.0871143375680581</v>
      </c>
    </row>
    <row r="14" spans="1:10" ht="17.25" customHeight="1">
      <c r="A14" s="15" t="s">
        <v>2</v>
      </c>
      <c r="B14" s="7">
        <v>114612</v>
      </c>
      <c r="C14" s="4">
        <v>36.200000000000003</v>
      </c>
      <c r="D14" s="4">
        <v>36.200000000000003</v>
      </c>
      <c r="E14" s="4">
        <f t="shared" ref="E14:E37" si="1">D14/12*6</f>
        <v>18.100000000000001</v>
      </c>
      <c r="F14" s="4"/>
      <c r="G14" s="4">
        <f>F14-E14</f>
        <v>-18.100000000000001</v>
      </c>
      <c r="H14" s="10"/>
    </row>
    <row r="15" spans="1:10" ht="18" customHeight="1">
      <c r="A15" s="15" t="s">
        <v>1</v>
      </c>
      <c r="B15" s="7">
        <v>114613</v>
      </c>
      <c r="C15" s="4">
        <v>45</v>
      </c>
      <c r="D15" s="4">
        <v>45</v>
      </c>
      <c r="E15" s="4">
        <f t="shared" si="1"/>
        <v>22.5</v>
      </c>
      <c r="F15" s="4">
        <v>51.07</v>
      </c>
      <c r="G15" s="4">
        <f t="shared" si="0"/>
        <v>28.57</v>
      </c>
      <c r="H15" s="10"/>
    </row>
    <row r="16" spans="1:10" ht="47.25" customHeight="1">
      <c r="A16" s="15" t="s">
        <v>34</v>
      </c>
      <c r="B16" s="7">
        <v>142212</v>
      </c>
      <c r="C16" s="4"/>
      <c r="D16" s="4"/>
      <c r="E16" s="4"/>
      <c r="F16" s="4">
        <v>0.18</v>
      </c>
      <c r="G16" s="4">
        <f>F16-E16</f>
        <v>0.18</v>
      </c>
      <c r="H16" s="10"/>
    </row>
    <row r="17" spans="1:8" ht="33" customHeight="1">
      <c r="A17" s="15" t="s">
        <v>36</v>
      </c>
      <c r="B17" s="7">
        <v>142251</v>
      </c>
      <c r="C17" s="4"/>
      <c r="D17" s="4"/>
      <c r="E17" s="4"/>
      <c r="F17" s="4">
        <v>25.63</v>
      </c>
      <c r="G17" s="4">
        <f>F17-E17</f>
        <v>25.63</v>
      </c>
      <c r="H17" s="10"/>
    </row>
    <row r="18" spans="1:8" ht="49.5" customHeight="1">
      <c r="A18" s="15" t="s">
        <v>35</v>
      </c>
      <c r="B18" s="7">
        <v>142214</v>
      </c>
      <c r="C18" s="4"/>
      <c r="D18" s="4"/>
      <c r="E18" s="4"/>
      <c r="F18" s="4">
        <v>1.5</v>
      </c>
      <c r="G18" s="4">
        <f t="shared" si="0"/>
        <v>1.5</v>
      </c>
      <c r="H18" s="10"/>
    </row>
    <row r="19" spans="1:8" ht="42.75" customHeight="1">
      <c r="A19" s="15" t="s">
        <v>37</v>
      </c>
      <c r="B19" s="7">
        <v>143120</v>
      </c>
      <c r="C19" s="4"/>
      <c r="D19" s="4"/>
      <c r="E19" s="4"/>
      <c r="F19" s="4">
        <v>100.49</v>
      </c>
      <c r="G19" s="4">
        <f t="shared" si="0"/>
        <v>100.49</v>
      </c>
      <c r="H19" s="11"/>
    </row>
    <row r="20" spans="1:8" ht="33" customHeight="1">
      <c r="A20" s="15" t="s">
        <v>12</v>
      </c>
      <c r="B20" s="7">
        <v>143220</v>
      </c>
      <c r="C20" s="4">
        <v>75</v>
      </c>
      <c r="D20" s="4">
        <v>75</v>
      </c>
      <c r="E20" s="4">
        <f t="shared" si="1"/>
        <v>37.5</v>
      </c>
      <c r="F20" s="4">
        <v>21.39</v>
      </c>
      <c r="G20" s="4">
        <f t="shared" si="0"/>
        <v>-16.11</v>
      </c>
      <c r="H20" s="11">
        <f t="shared" ref="H20:H37" si="2">F20/E20</f>
        <v>0.57040000000000002</v>
      </c>
    </row>
    <row r="21" spans="1:8" ht="24.75" customHeight="1">
      <c r="A21" s="15" t="s">
        <v>3</v>
      </c>
      <c r="B21" s="7">
        <v>145141</v>
      </c>
      <c r="C21" s="4">
        <v>0.5</v>
      </c>
      <c r="D21" s="4">
        <v>0.5</v>
      </c>
      <c r="E21" s="4">
        <f t="shared" si="1"/>
        <v>0.25</v>
      </c>
      <c r="F21" s="4">
        <v>-7.07</v>
      </c>
      <c r="G21" s="4">
        <f t="shared" si="0"/>
        <v>-7.32</v>
      </c>
      <c r="H21" s="11"/>
    </row>
    <row r="22" spans="1:8" ht="22.5" customHeight="1">
      <c r="A22" s="14" t="s">
        <v>7</v>
      </c>
      <c r="B22" s="3"/>
      <c r="C22" s="5">
        <f>C23+C24</f>
        <v>16313.1</v>
      </c>
      <c r="D22" s="5">
        <f>D23+D24</f>
        <v>16313.1</v>
      </c>
      <c r="E22" s="4">
        <f t="shared" si="1"/>
        <v>8156.5499999999993</v>
      </c>
      <c r="F22" s="5">
        <f>F23+F24</f>
        <v>10427.299999999999</v>
      </c>
      <c r="G22" s="5">
        <f t="shared" si="0"/>
        <v>2270.75</v>
      </c>
      <c r="H22" s="11">
        <f t="shared" si="2"/>
        <v>1.2783958904193562</v>
      </c>
    </row>
    <row r="23" spans="1:8" ht="43.5" customHeight="1">
      <c r="A23" s="15" t="s">
        <v>8</v>
      </c>
      <c r="B23" s="7" t="s">
        <v>13</v>
      </c>
      <c r="C23" s="4">
        <v>7313.1</v>
      </c>
      <c r="D23" s="4">
        <f>7123.1+190</f>
        <v>7313.1</v>
      </c>
      <c r="E23" s="4">
        <f t="shared" si="1"/>
        <v>3656.55</v>
      </c>
      <c r="F23" s="4">
        <f>3853.55+341.19+2.56</f>
        <v>4197.3</v>
      </c>
      <c r="G23" s="4">
        <f t="shared" si="0"/>
        <v>540.75</v>
      </c>
      <c r="H23" s="10">
        <f t="shared" si="2"/>
        <v>1.1478853017188333</v>
      </c>
    </row>
    <row r="24" spans="1:8" ht="36.75" customHeight="1">
      <c r="A24" s="15" t="s">
        <v>9</v>
      </c>
      <c r="B24" s="7">
        <v>114633</v>
      </c>
      <c r="C24" s="4">
        <v>9000</v>
      </c>
      <c r="D24" s="4">
        <v>9000</v>
      </c>
      <c r="E24" s="4">
        <f t="shared" si="1"/>
        <v>4500</v>
      </c>
      <c r="F24" s="4">
        <v>6230</v>
      </c>
      <c r="G24" s="4">
        <f t="shared" si="0"/>
        <v>1730</v>
      </c>
      <c r="H24" s="10">
        <f t="shared" si="2"/>
        <v>1.3844444444444444</v>
      </c>
    </row>
    <row r="25" spans="1:8" ht="26.25" customHeight="1">
      <c r="A25" s="16" t="s">
        <v>10</v>
      </c>
      <c r="B25" s="3"/>
      <c r="C25" s="5"/>
      <c r="D25" s="5"/>
      <c r="E25" s="4"/>
      <c r="F25" s="5">
        <f>F26</f>
        <v>21.35</v>
      </c>
      <c r="G25" s="5">
        <f t="shared" si="0"/>
        <v>21.35</v>
      </c>
      <c r="H25" s="10"/>
    </row>
    <row r="26" spans="1:8" ht="36.75" customHeight="1">
      <c r="A26" s="17" t="s">
        <v>27</v>
      </c>
      <c r="B26" s="7">
        <v>141521</v>
      </c>
      <c r="C26" s="4"/>
      <c r="D26" s="4"/>
      <c r="E26" s="4"/>
      <c r="F26" s="4">
        <v>21.35</v>
      </c>
      <c r="G26" s="4">
        <f t="shared" si="0"/>
        <v>21.35</v>
      </c>
      <c r="H26" s="10"/>
    </row>
    <row r="27" spans="1:8" ht="27" customHeight="1">
      <c r="A27" s="16" t="s">
        <v>28</v>
      </c>
      <c r="B27" s="7"/>
      <c r="C27" s="5">
        <f>C28</f>
        <v>-387.7</v>
      </c>
      <c r="D27" s="5">
        <f>D28</f>
        <v>-387.7</v>
      </c>
      <c r="E27" s="4">
        <f t="shared" si="1"/>
        <v>-193.84999999999997</v>
      </c>
      <c r="F27" s="5">
        <v>-186.7</v>
      </c>
      <c r="G27" s="5">
        <f t="shared" si="0"/>
        <v>7.1499999999999773</v>
      </c>
      <c r="H27" s="10">
        <f t="shared" si="2"/>
        <v>0.9631158111942224</v>
      </c>
    </row>
    <row r="28" spans="1:8" ht="35.25" customHeight="1">
      <c r="A28" s="15" t="s">
        <v>4</v>
      </c>
      <c r="B28" s="7">
        <v>561120</v>
      </c>
      <c r="C28" s="4">
        <v>-387.7</v>
      </c>
      <c r="D28" s="4">
        <v>-387.7</v>
      </c>
      <c r="E28" s="4">
        <f t="shared" si="1"/>
        <v>-193.84999999999997</v>
      </c>
      <c r="F28" s="4">
        <v>-186.7</v>
      </c>
      <c r="G28" s="4">
        <f t="shared" si="0"/>
        <v>7.1499999999999773</v>
      </c>
      <c r="H28" s="10">
        <f t="shared" si="2"/>
        <v>0.9631158111942224</v>
      </c>
    </row>
    <row r="29" spans="1:8" ht="28.5" customHeight="1">
      <c r="A29" s="18" t="s">
        <v>30</v>
      </c>
      <c r="B29" s="7"/>
      <c r="C29" s="4"/>
      <c r="D29" s="5">
        <v>3340</v>
      </c>
      <c r="E29" s="4">
        <f t="shared" si="1"/>
        <v>1670</v>
      </c>
      <c r="F29" s="5"/>
      <c r="G29" s="4"/>
      <c r="H29" s="10"/>
    </row>
    <row r="30" spans="1:8" ht="53.25" customHeight="1">
      <c r="A30" s="15" t="s">
        <v>31</v>
      </c>
      <c r="B30" s="7">
        <v>132222</v>
      </c>
      <c r="C30" s="4"/>
      <c r="D30" s="4">
        <v>3340</v>
      </c>
      <c r="E30" s="4">
        <f t="shared" si="1"/>
        <v>1670</v>
      </c>
      <c r="F30" s="4"/>
      <c r="G30" s="4"/>
      <c r="H30" s="10"/>
    </row>
    <row r="31" spans="1:8" ht="28.5" customHeight="1">
      <c r="A31" s="18" t="s">
        <v>32</v>
      </c>
      <c r="B31" s="7"/>
      <c r="C31" s="5"/>
      <c r="D31" s="5">
        <f>D32+D33</f>
        <v>2304.9899999999998</v>
      </c>
      <c r="E31" s="4">
        <f t="shared" si="1"/>
        <v>1152.4949999999999</v>
      </c>
      <c r="F31" s="5">
        <f>F32+F33</f>
        <v>189.39</v>
      </c>
      <c r="G31" s="5">
        <f>G32+G33</f>
        <v>0</v>
      </c>
      <c r="H31" s="10">
        <f t="shared" si="2"/>
        <v>0.16433043093462446</v>
      </c>
    </row>
    <row r="32" spans="1:8" ht="36" customHeight="1">
      <c r="A32" s="15" t="s">
        <v>29</v>
      </c>
      <c r="B32" s="7">
        <v>144114</v>
      </c>
      <c r="C32" s="4"/>
      <c r="D32" s="4">
        <v>140</v>
      </c>
      <c r="E32" s="4">
        <f t="shared" si="1"/>
        <v>70</v>
      </c>
      <c r="F32" s="4">
        <v>120.74</v>
      </c>
      <c r="G32" s="4"/>
      <c r="H32" s="10">
        <f t="shared" si="2"/>
        <v>1.7248571428571429</v>
      </c>
    </row>
    <row r="33" spans="1:8" ht="36" customHeight="1">
      <c r="A33" s="15" t="s">
        <v>42</v>
      </c>
      <c r="B33" s="7">
        <v>144214</v>
      </c>
      <c r="C33" s="4"/>
      <c r="D33" s="4">
        <v>2164.9899999999998</v>
      </c>
      <c r="E33" s="4">
        <f t="shared" si="1"/>
        <v>1082.4949999999999</v>
      </c>
      <c r="F33" s="4">
        <v>68.650000000000006</v>
      </c>
      <c r="G33" s="4"/>
      <c r="H33" s="10">
        <f t="shared" si="2"/>
        <v>6.3418306782017486E-2</v>
      </c>
    </row>
    <row r="34" spans="1:8" ht="22.5" customHeight="1">
      <c r="A34" s="14" t="s">
        <v>33</v>
      </c>
      <c r="B34" s="3"/>
      <c r="C34" s="5">
        <v>620</v>
      </c>
      <c r="D34" s="5">
        <f>D35</f>
        <v>1099</v>
      </c>
      <c r="E34" s="4">
        <f t="shared" si="1"/>
        <v>549.5</v>
      </c>
      <c r="F34" s="5">
        <f>270.17+140.04</f>
        <v>410.21000000000004</v>
      </c>
      <c r="G34" s="5">
        <f t="shared" si="0"/>
        <v>-139.28999999999996</v>
      </c>
      <c r="H34" s="10">
        <f t="shared" si="2"/>
        <v>0.74651501364877171</v>
      </c>
    </row>
    <row r="35" spans="1:8" ht="30.75" customHeight="1">
      <c r="A35" s="19" t="s">
        <v>15</v>
      </c>
      <c r="B35" s="7" t="s">
        <v>14</v>
      </c>
      <c r="C35" s="4">
        <v>620</v>
      </c>
      <c r="D35" s="4">
        <f>596+503</f>
        <v>1099</v>
      </c>
      <c r="E35" s="4">
        <f t="shared" si="1"/>
        <v>549.5</v>
      </c>
      <c r="F35" s="4">
        <f>270.17+140.04</f>
        <v>410.21000000000004</v>
      </c>
      <c r="G35" s="4">
        <f t="shared" si="0"/>
        <v>-139.28999999999996</v>
      </c>
      <c r="H35" s="10">
        <f t="shared" si="2"/>
        <v>0.74651501364877171</v>
      </c>
    </row>
    <row r="36" spans="1:8" ht="24.75" customHeight="1">
      <c r="A36" s="14" t="s">
        <v>39</v>
      </c>
      <c r="B36" s="3"/>
      <c r="C36" s="5">
        <v>100</v>
      </c>
      <c r="D36" s="5">
        <v>100</v>
      </c>
      <c r="E36" s="4">
        <f t="shared" si="1"/>
        <v>50</v>
      </c>
      <c r="F36" s="5">
        <v>28.03</v>
      </c>
      <c r="G36" s="5">
        <f t="shared" si="0"/>
        <v>-21.97</v>
      </c>
      <c r="H36" s="10">
        <f t="shared" si="2"/>
        <v>0.56059999999999999</v>
      </c>
    </row>
    <row r="37" spans="1:8" ht="35.25" customHeight="1">
      <c r="A37" s="19" t="s">
        <v>16</v>
      </c>
      <c r="B37" s="7">
        <v>142245</v>
      </c>
      <c r="C37" s="4">
        <v>100</v>
      </c>
      <c r="D37" s="4">
        <v>100</v>
      </c>
      <c r="E37" s="4">
        <f t="shared" si="1"/>
        <v>50</v>
      </c>
      <c r="F37" s="4">
        <v>28.03</v>
      </c>
      <c r="G37" s="4">
        <f t="shared" si="0"/>
        <v>-21.97</v>
      </c>
      <c r="H37" s="10">
        <f t="shared" si="2"/>
        <v>0.56059999999999999</v>
      </c>
    </row>
    <row r="38" spans="1:8">
      <c r="D38" s="2"/>
      <c r="E38" s="2"/>
      <c r="F38" s="2"/>
      <c r="G38" s="2"/>
    </row>
    <row r="39" spans="1:8" ht="18.75">
      <c r="A39" s="36" t="s">
        <v>48</v>
      </c>
      <c r="B39" s="36"/>
      <c r="C39" s="8"/>
      <c r="D39" s="2"/>
      <c r="E39" s="2"/>
      <c r="F39" s="37" t="s">
        <v>46</v>
      </c>
      <c r="G39" s="37"/>
      <c r="H39" s="37"/>
    </row>
    <row r="40" spans="1:8">
      <c r="D40" s="2"/>
      <c r="E40" s="2"/>
      <c r="F40" s="2"/>
      <c r="G40" s="2"/>
    </row>
    <row r="41" spans="1:8">
      <c r="D41" s="2"/>
      <c r="E41" s="2"/>
      <c r="F41" s="2"/>
      <c r="G41" s="2"/>
    </row>
    <row r="42" spans="1:8">
      <c r="C42" s="2"/>
    </row>
    <row r="43" spans="1:8">
      <c r="D43" s="6"/>
    </row>
    <row r="45" spans="1:8">
      <c r="E45" s="20"/>
    </row>
  </sheetData>
  <mergeCells count="14">
    <mergeCell ref="G1:H1"/>
    <mergeCell ref="A39:B39"/>
    <mergeCell ref="F39:H39"/>
    <mergeCell ref="H8:H10"/>
    <mergeCell ref="A4:H4"/>
    <mergeCell ref="A5:H5"/>
    <mergeCell ref="A6:H6"/>
    <mergeCell ref="A8:A10"/>
    <mergeCell ref="B8:B10"/>
    <mergeCell ref="C8:C10"/>
    <mergeCell ref="D8:D10"/>
    <mergeCell ref="E8:E10"/>
    <mergeCell ref="F8:F10"/>
    <mergeCell ref="G8:G10"/>
  </mergeCells>
  <phoneticPr fontId="0" type="noConversion"/>
  <pageMargins left="0.81" right="0.2" top="0.75" bottom="0.44" header="0.3" footer="0.3"/>
  <pageSetup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B1" workbookViewId="0">
      <selection activeCell="F14" sqref="F14"/>
    </sheetView>
  </sheetViews>
  <sheetFormatPr defaultRowHeight="15"/>
  <cols>
    <col min="1" max="1" width="51.140625" customWidth="1"/>
    <col min="2" max="2" width="10.140625" customWidth="1"/>
    <col min="3" max="3" width="11.85546875" customWidth="1"/>
    <col min="4" max="4" width="12.5703125" customWidth="1"/>
    <col min="5" max="5" width="18.5703125" customWidth="1"/>
    <col min="6" max="7" width="14.85546875" customWidth="1"/>
    <col min="8" max="8" width="17.7109375" customWidth="1"/>
  </cols>
  <sheetData>
    <row r="1" spans="1:10">
      <c r="G1" s="35" t="s">
        <v>47</v>
      </c>
      <c r="H1" s="35"/>
    </row>
    <row r="2" spans="1:10">
      <c r="G2" s="26"/>
      <c r="H2" s="26" t="s">
        <v>49</v>
      </c>
    </row>
    <row r="3" spans="1:10">
      <c r="G3" s="26"/>
      <c r="H3" s="26" t="s">
        <v>50</v>
      </c>
    </row>
    <row r="4" spans="1:10">
      <c r="G4" s="25"/>
      <c r="H4" s="25"/>
    </row>
    <row r="5" spans="1:10" ht="23.25" customHeight="1">
      <c r="A5" s="39" t="s">
        <v>26</v>
      </c>
      <c r="B5" s="39"/>
      <c r="C5" s="39"/>
      <c r="D5" s="39"/>
      <c r="E5" s="39"/>
      <c r="F5" s="39"/>
      <c r="G5" s="39"/>
      <c r="H5" s="39"/>
      <c r="I5" s="9"/>
      <c r="J5" s="9"/>
    </row>
    <row r="6" spans="1:10" ht="22.5" customHeight="1">
      <c r="A6" s="39" t="s">
        <v>52</v>
      </c>
      <c r="B6" s="39"/>
      <c r="C6" s="39"/>
      <c r="D6" s="39"/>
      <c r="E6" s="39"/>
      <c r="F6" s="39"/>
      <c r="G6" s="39"/>
      <c r="H6" s="39"/>
      <c r="I6" s="9"/>
      <c r="J6" s="9"/>
    </row>
    <row r="7" spans="1:10" ht="19.5" customHeight="1">
      <c r="A7" s="27" t="s">
        <v>40</v>
      </c>
      <c r="B7" s="27"/>
      <c r="C7" s="27"/>
      <c r="D7" s="27"/>
      <c r="E7" s="27"/>
      <c r="F7" s="27"/>
      <c r="G7" s="27"/>
      <c r="H7" s="27"/>
      <c r="I7" s="12"/>
      <c r="J7" s="12"/>
    </row>
    <row r="8" spans="1:10" ht="26.25" customHeight="1">
      <c r="A8" s="1"/>
      <c r="B8" s="1"/>
      <c r="C8" s="1"/>
    </row>
    <row r="9" spans="1:10" ht="15" customHeight="1">
      <c r="A9" s="28" t="s">
        <v>23</v>
      </c>
      <c r="B9" s="29" t="s">
        <v>22</v>
      </c>
      <c r="C9" s="29" t="s">
        <v>24</v>
      </c>
      <c r="D9" s="32" t="s">
        <v>25</v>
      </c>
      <c r="E9" s="32" t="s">
        <v>53</v>
      </c>
      <c r="F9" s="32" t="s">
        <v>41</v>
      </c>
      <c r="G9" s="32" t="s">
        <v>38</v>
      </c>
      <c r="H9" s="38" t="s">
        <v>43</v>
      </c>
    </row>
    <row r="10" spans="1:10" ht="15" customHeight="1">
      <c r="A10" s="28"/>
      <c r="B10" s="30"/>
      <c r="C10" s="30"/>
      <c r="D10" s="33"/>
      <c r="E10" s="33"/>
      <c r="F10" s="33"/>
      <c r="G10" s="33"/>
      <c r="H10" s="38"/>
    </row>
    <row r="11" spans="1:10" ht="37.5" customHeight="1">
      <c r="A11" s="28"/>
      <c r="B11" s="31"/>
      <c r="C11" s="31"/>
      <c r="D11" s="34"/>
      <c r="E11" s="34"/>
      <c r="F11" s="34"/>
      <c r="G11" s="34"/>
      <c r="H11" s="38"/>
    </row>
    <row r="12" spans="1:10" ht="21" customHeight="1">
      <c r="A12" s="14" t="s">
        <v>44</v>
      </c>
      <c r="B12" s="3"/>
      <c r="C12" s="5">
        <f>SUM(C13:C18)</f>
        <v>153006.79999999999</v>
      </c>
      <c r="D12" s="5">
        <f>SUM(D13:D18)</f>
        <v>153047.79999999999</v>
      </c>
      <c r="E12" s="5">
        <f>D12/12*6</f>
        <v>76523.899999999994</v>
      </c>
      <c r="F12" s="5">
        <f>SUM(F13:F18)</f>
        <v>72172.099999999991</v>
      </c>
      <c r="G12" s="5">
        <f t="shared" ref="G12:G18" si="0">F12-E12</f>
        <v>-4351.8000000000029</v>
      </c>
      <c r="H12" s="11">
        <f t="shared" ref="H12:H18" si="1">F12/E12</f>
        <v>0.94313149225274717</v>
      </c>
    </row>
    <row r="13" spans="1:10" ht="26.25" customHeight="1">
      <c r="A13" s="15" t="s">
        <v>17</v>
      </c>
      <c r="B13" s="7">
        <v>191131</v>
      </c>
      <c r="C13" s="4">
        <v>22173.7</v>
      </c>
      <c r="D13" s="4">
        <v>22173.7</v>
      </c>
      <c r="E13" s="5">
        <f t="shared" ref="E13:E18" si="2">D13/12*6</f>
        <v>11086.85</v>
      </c>
      <c r="F13" s="4">
        <v>9982.7999999999993</v>
      </c>
      <c r="G13" s="4">
        <f t="shared" si="0"/>
        <v>-1104.0500000000011</v>
      </c>
      <c r="H13" s="10">
        <f t="shared" si="1"/>
        <v>0.90041806284021153</v>
      </c>
    </row>
    <row r="14" spans="1:10" ht="48" customHeight="1">
      <c r="A14" s="15" t="s">
        <v>18</v>
      </c>
      <c r="B14" s="7">
        <v>191111</v>
      </c>
      <c r="C14" s="4">
        <v>118002.4</v>
      </c>
      <c r="D14" s="4">
        <v>118002.4</v>
      </c>
      <c r="E14" s="5">
        <f>D14/12*6</f>
        <v>59001.2</v>
      </c>
      <c r="F14" s="4">
        <v>56900.9</v>
      </c>
      <c r="G14" s="4">
        <f t="shared" si="0"/>
        <v>-2100.2999999999956</v>
      </c>
      <c r="H14" s="10">
        <f t="shared" si="1"/>
        <v>0.96440241893385226</v>
      </c>
    </row>
    <row r="15" spans="1:10" ht="34.5" customHeight="1">
      <c r="A15" s="15" t="s">
        <v>19</v>
      </c>
      <c r="B15" s="7">
        <v>191112</v>
      </c>
      <c r="C15" s="4">
        <f>1553.9+1176+1058.5</f>
        <v>3788.4</v>
      </c>
      <c r="D15" s="4">
        <v>3829.4</v>
      </c>
      <c r="E15" s="5">
        <f t="shared" si="2"/>
        <v>1914.7</v>
      </c>
      <c r="F15" s="4">
        <v>1982.7</v>
      </c>
      <c r="G15" s="4">
        <f t="shared" si="0"/>
        <v>68</v>
      </c>
      <c r="H15" s="10">
        <f t="shared" si="1"/>
        <v>1.0355147020420954</v>
      </c>
    </row>
    <row r="16" spans="1:10" ht="33" customHeight="1">
      <c r="A16" s="15" t="s">
        <v>20</v>
      </c>
      <c r="B16" s="7">
        <v>191113</v>
      </c>
      <c r="C16" s="4">
        <v>1389.8</v>
      </c>
      <c r="D16" s="4">
        <v>1389.8</v>
      </c>
      <c r="E16" s="5">
        <f t="shared" si="2"/>
        <v>694.9</v>
      </c>
      <c r="F16" s="4">
        <v>846.1</v>
      </c>
      <c r="G16" s="4">
        <f t="shared" si="0"/>
        <v>151.20000000000005</v>
      </c>
      <c r="H16" s="10">
        <f t="shared" si="1"/>
        <v>1.2175852640667724</v>
      </c>
    </row>
    <row r="17" spans="1:8" ht="28.5" customHeight="1">
      <c r="A17" s="15" t="s">
        <v>21</v>
      </c>
      <c r="B17" s="7">
        <v>191132</v>
      </c>
      <c r="C17" s="4">
        <v>5129.7</v>
      </c>
      <c r="D17" s="4">
        <v>5129.7</v>
      </c>
      <c r="E17" s="5">
        <f t="shared" si="2"/>
        <v>2564.85</v>
      </c>
      <c r="F17" s="4">
        <v>1398.2</v>
      </c>
      <c r="G17" s="4">
        <f t="shared" si="0"/>
        <v>-1166.6499999999999</v>
      </c>
      <c r="H17" s="10">
        <f t="shared" si="1"/>
        <v>0.54513909195469523</v>
      </c>
    </row>
    <row r="18" spans="1:8" ht="36" customHeight="1">
      <c r="A18" s="15" t="s">
        <v>11</v>
      </c>
      <c r="B18" s="7">
        <v>191310</v>
      </c>
      <c r="C18" s="4">
        <v>2522.8000000000002</v>
      </c>
      <c r="D18" s="4">
        <v>2522.8000000000002</v>
      </c>
      <c r="E18" s="5">
        <f t="shared" si="2"/>
        <v>1261.4000000000001</v>
      </c>
      <c r="F18" s="4">
        <v>1061.4000000000001</v>
      </c>
      <c r="G18" s="4">
        <f t="shared" si="0"/>
        <v>-200</v>
      </c>
      <c r="H18" s="10">
        <f t="shared" si="1"/>
        <v>0.84144601236721106</v>
      </c>
    </row>
    <row r="19" spans="1:8" ht="36" customHeight="1">
      <c r="A19" s="21"/>
      <c r="B19" s="22"/>
      <c r="C19" s="23"/>
      <c r="D19" s="23"/>
      <c r="E19" s="23"/>
      <c r="F19" s="23"/>
      <c r="G19" s="23"/>
      <c r="H19" s="24"/>
    </row>
    <row r="20" spans="1:8" ht="36" customHeight="1">
      <c r="A20" s="21"/>
      <c r="B20" s="22"/>
      <c r="C20" s="23"/>
      <c r="D20" s="23"/>
      <c r="E20" s="23"/>
      <c r="F20" s="23"/>
      <c r="G20" s="23"/>
      <c r="H20" s="24"/>
    </row>
    <row r="21" spans="1:8" ht="36" customHeight="1">
      <c r="A21" s="21"/>
      <c r="B21" s="22"/>
      <c r="C21" s="23"/>
      <c r="D21" s="23"/>
      <c r="E21" s="23"/>
      <c r="F21" s="23"/>
      <c r="G21" s="23"/>
      <c r="H21" s="24"/>
    </row>
    <row r="22" spans="1:8">
      <c r="D22" s="2"/>
      <c r="E22" s="2"/>
      <c r="F22" s="2"/>
      <c r="G22" s="2"/>
    </row>
    <row r="23" spans="1:8" ht="18.75">
      <c r="A23" s="36" t="s">
        <v>48</v>
      </c>
      <c r="B23" s="36"/>
      <c r="C23" s="8"/>
      <c r="D23" s="2"/>
      <c r="E23" s="2"/>
      <c r="F23" s="37" t="s">
        <v>46</v>
      </c>
      <c r="G23" s="37"/>
      <c r="H23" s="37"/>
    </row>
    <row r="24" spans="1:8">
      <c r="D24" s="2"/>
      <c r="E24" s="2"/>
      <c r="F24" s="2"/>
      <c r="G24" s="2"/>
    </row>
    <row r="25" spans="1:8">
      <c r="D25" s="2"/>
      <c r="E25" s="2"/>
      <c r="F25" s="2"/>
      <c r="G25" s="2"/>
    </row>
    <row r="26" spans="1:8">
      <c r="C26" s="2"/>
    </row>
    <row r="27" spans="1:8">
      <c r="D27" s="6"/>
    </row>
  </sheetData>
  <mergeCells count="14">
    <mergeCell ref="A23:B23"/>
    <mergeCell ref="F23:H23"/>
    <mergeCell ref="G1:H1"/>
    <mergeCell ref="H9:H11"/>
    <mergeCell ref="A5:H5"/>
    <mergeCell ref="A6:H6"/>
    <mergeCell ref="A7:H7"/>
    <mergeCell ref="A9:A11"/>
    <mergeCell ref="B9:B11"/>
    <mergeCell ref="C9:C11"/>
    <mergeCell ref="D9:D11"/>
    <mergeCell ref="E9:E11"/>
    <mergeCell ref="F9:F11"/>
    <mergeCell ref="G9:G11"/>
  </mergeCells>
  <phoneticPr fontId="0" type="noConversion"/>
  <pageMargins left="0.81" right="0.2" top="0.75" bottom="0.44" header="0.3" footer="0.3"/>
  <pageSetup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9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venituri proprii </vt:lpstr>
      <vt:lpstr>transferuri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2016-09-09T13:36:24Z</dcterms:modified>
</cp:coreProperties>
</file>