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3275" windowHeight="10230" firstSheet="1" activeTab="1"/>
  </bookViews>
  <sheets>
    <sheet name="30.06.2014" sheetId="21" state="hidden" r:id="rId1"/>
    <sheet name="racu" sheetId="24" r:id="rId2"/>
  </sheets>
  <calcPr calcId="145621"/>
</workbook>
</file>

<file path=xl/calcChain.xml><?xml version="1.0" encoding="utf-8"?>
<calcChain xmlns="http://schemas.openxmlformats.org/spreadsheetml/2006/main">
  <c r="D17" i="24"/>
  <c r="I17"/>
  <c r="I22"/>
  <c r="I27"/>
  <c r="H27"/>
  <c r="G27"/>
  <c r="E27"/>
  <c r="I26"/>
  <c r="H26"/>
  <c r="G26"/>
  <c r="E26"/>
  <c r="I25"/>
  <c r="H25"/>
  <c r="G25"/>
  <c r="E25"/>
  <c r="I24"/>
  <c r="F24"/>
  <c r="H24"/>
  <c r="E24"/>
  <c r="G24"/>
  <c r="D24"/>
  <c r="C24"/>
  <c r="I23"/>
  <c r="G23"/>
  <c r="E23"/>
  <c r="H22"/>
  <c r="I21"/>
  <c r="H21"/>
  <c r="G21"/>
  <c r="E21"/>
  <c r="I20"/>
  <c r="H20"/>
  <c r="G20"/>
  <c r="E20"/>
  <c r="I19"/>
  <c r="H19"/>
  <c r="G19"/>
  <c r="E19"/>
  <c r="I18"/>
  <c r="H18"/>
  <c r="G18"/>
  <c r="E18"/>
  <c r="H17"/>
  <c r="E17"/>
  <c r="G17"/>
  <c r="F16"/>
  <c r="H16"/>
  <c r="C16"/>
  <c r="C14"/>
  <c r="F14"/>
  <c r="J26" i="21"/>
  <c r="J27"/>
  <c r="J28"/>
  <c r="J29"/>
  <c r="J30"/>
  <c r="J31"/>
  <c r="J32"/>
  <c r="J33"/>
  <c r="J34"/>
  <c r="I27"/>
  <c r="I28"/>
  <c r="H26"/>
  <c r="H27"/>
  <c r="H28"/>
  <c r="H29"/>
  <c r="H30"/>
  <c r="D14"/>
  <c r="E14"/>
  <c r="F14"/>
  <c r="G14"/>
  <c r="C14"/>
  <c r="J16"/>
  <c r="J17"/>
  <c r="J18"/>
  <c r="J19"/>
  <c r="J20"/>
  <c r="J21"/>
  <c r="J22"/>
  <c r="J23"/>
  <c r="J24"/>
  <c r="I16"/>
  <c r="I17"/>
  <c r="I18"/>
  <c r="I19"/>
  <c r="I20"/>
  <c r="I22"/>
  <c r="I23"/>
  <c r="I24"/>
  <c r="I31"/>
  <c r="I32"/>
  <c r="I33"/>
  <c r="H16"/>
  <c r="H17"/>
  <c r="H18"/>
  <c r="H19"/>
  <c r="H20"/>
  <c r="H21"/>
  <c r="H22"/>
  <c r="H23"/>
  <c r="H24"/>
  <c r="H31"/>
  <c r="H32"/>
  <c r="H33"/>
  <c r="H34"/>
  <c r="H14"/>
  <c r="J14"/>
  <c r="I14"/>
  <c r="H14" i="24"/>
  <c r="D16"/>
  <c r="E22"/>
  <c r="G22"/>
  <c r="D14"/>
  <c r="I16"/>
  <c r="E16"/>
  <c r="G16"/>
  <c r="I14"/>
  <c r="E14"/>
  <c r="G14"/>
</calcChain>
</file>

<file path=xl/sharedStrings.xml><?xml version="1.0" encoding="utf-8"?>
<sst xmlns="http://schemas.openxmlformats.org/spreadsheetml/2006/main" count="74" uniqueCount="58">
  <si>
    <t>Informaţie</t>
  </si>
  <si>
    <t>despre executarea cheltuielilor bugetului</t>
  </si>
  <si>
    <t>Executat cheltuieli efective</t>
  </si>
  <si>
    <t>Total cheltuieli</t>
  </si>
  <si>
    <t>Inclusiv pe:</t>
  </si>
  <si>
    <t xml:space="preserve">mii lei </t>
  </si>
  <si>
    <t>raionului Ialoveni sub aspect economic</t>
  </si>
  <si>
    <t>Planul precizat pe perioada de gestiune</t>
  </si>
  <si>
    <t>112-00  Contribuţii</t>
  </si>
  <si>
    <t>113-00  Plata mărfurilor şi serviciilor</t>
  </si>
  <si>
    <t>111-00  Retribuirea muncii</t>
  </si>
  <si>
    <t>114-00  Deplasări</t>
  </si>
  <si>
    <t>116-00  Asigurare medicală</t>
  </si>
  <si>
    <t>131-00  Transferuri pentru produse şi servicii</t>
  </si>
  <si>
    <t>132-00  Transferuri în scopuri de producţie</t>
  </si>
  <si>
    <t>135-00  Transferuri către populaţie</t>
  </si>
  <si>
    <t>242-00  Procurarea mijloacelor fixe</t>
  </si>
  <si>
    <t>243-00  Reparaţii capitale</t>
  </si>
  <si>
    <t xml:space="preserve">123-00  Plata dobinzilor de catre autoritati  </t>
  </si>
  <si>
    <t xml:space="preserve">133-00  Transferuri curente catre bugetele de alt nivel </t>
  </si>
  <si>
    <t xml:space="preserve">134-00  Transferuri catre institutii financiare si alte organizatii </t>
  </si>
  <si>
    <t>faţă de plan aprobat</t>
  </si>
  <si>
    <t xml:space="preserve">270-00  Transferuri capitale </t>
  </si>
  <si>
    <t>Executat cheltuieli de casa</t>
  </si>
  <si>
    <t>la Decizia Consiliului Raional</t>
  </si>
  <si>
    <t>Planul anual precizat</t>
  </si>
  <si>
    <t xml:space="preserve">241-00  Investiţii capitale </t>
  </si>
  <si>
    <t>Executat cheltuieli efective (%)</t>
  </si>
  <si>
    <t>Planul anual aprobat</t>
  </si>
  <si>
    <t>118-00  Documente executorii</t>
  </si>
  <si>
    <t>Articol, alineat, tip</t>
  </si>
  <si>
    <t>fata de plan anual precizat</t>
  </si>
  <si>
    <t>faţă de plan precizat pe perioada de gestiune</t>
  </si>
  <si>
    <t xml:space="preserve">          Şef Direcţie Finanţe Ialoveni</t>
  </si>
  <si>
    <t>V. RACU</t>
  </si>
  <si>
    <t>136-00  Transferuri peste hotare</t>
  </si>
  <si>
    <t>Anexa nr. 6</t>
  </si>
  <si>
    <t>la situaţia din 30.06.2014</t>
  </si>
  <si>
    <t>30/06/2014</t>
  </si>
  <si>
    <t xml:space="preserve">191-00  Transferuri curente pentru imlementarea proiectelor </t>
  </si>
  <si>
    <t>Consiliului raional Ialoveni sub aspect economic</t>
  </si>
  <si>
    <t>la situaţia din 30.06.2016</t>
  </si>
  <si>
    <t>21-0000  Cheltuieli de personal</t>
  </si>
  <si>
    <t>22-0000  Bunuri şi servicii</t>
  </si>
  <si>
    <t xml:space="preserve">24-0000  Dobanzi </t>
  </si>
  <si>
    <t>K2</t>
  </si>
  <si>
    <t xml:space="preserve">25-0000  Subsidii </t>
  </si>
  <si>
    <t>27-0000  Prestaţii sociale</t>
  </si>
  <si>
    <t xml:space="preserve">28-0000  Alte cheltuieli </t>
  </si>
  <si>
    <t>29-0000  Transferuri acordate în cadrul bugetului public naţional</t>
  </si>
  <si>
    <t>31-0000  Mijloace fixe</t>
  </si>
  <si>
    <t>33-0000  Stocuri de materiale circulante</t>
  </si>
  <si>
    <t>Cheltuieli</t>
  </si>
  <si>
    <t>Active nefinanciare</t>
  </si>
  <si>
    <t>Executat cheltuieli de casa (%)</t>
  </si>
  <si>
    <t>Racu Valeriu</t>
  </si>
  <si>
    <t>Anexa 3</t>
  </si>
  <si>
    <t xml:space="preserve">   nr. ___ din ___ septembrie 2016</t>
  </si>
</sst>
</file>

<file path=xl/styles.xml><?xml version="1.0" encoding="utf-8"?>
<styleSheet xmlns="http://schemas.openxmlformats.org/spreadsheetml/2006/main">
  <numFmts count="1">
    <numFmt numFmtId="196" formatCode="0.0"/>
  </numFmts>
  <fonts count="12">
    <font>
      <sz val="10"/>
      <name val="Arial Cyr"/>
    </font>
    <font>
      <b/>
      <sz val="10"/>
      <name val="Arial Cyr"/>
    </font>
    <font>
      <sz val="9"/>
      <name val="Arial Cyr"/>
    </font>
    <font>
      <b/>
      <sz val="9"/>
      <name val="Arial Cyr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b/>
      <sz val="11"/>
      <name val="Arial Cyr"/>
      <charset val="204"/>
    </font>
    <font>
      <b/>
      <sz val="11"/>
      <name val="Arial Cy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color indexed="10"/>
      <name val="Arial Cyr"/>
      <charset val="204"/>
    </font>
    <font>
      <b/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196" fontId="1" fillId="0" borderId="1" xfId="0" applyNumberFormat="1" applyFont="1" applyBorder="1"/>
    <xf numFmtId="196" fontId="0" fillId="0" borderId="1" xfId="0" applyNumberFormat="1" applyBorder="1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Border="1"/>
    <xf numFmtId="196" fontId="0" fillId="0" borderId="0" xfId="0" applyNumberFormat="1" applyBorder="1"/>
    <xf numFmtId="0" fontId="1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96" fontId="0" fillId="0" borderId="1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96" fontId="0" fillId="0" borderId="3" xfId="0" applyNumberFormat="1" applyBorder="1"/>
    <xf numFmtId="0" fontId="0" fillId="0" borderId="0" xfId="0" applyBorder="1" applyAlignment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/>
    <xf numFmtId="0" fontId="1" fillId="0" borderId="1" xfId="0" applyFont="1" applyBorder="1"/>
    <xf numFmtId="196" fontId="0" fillId="0" borderId="0" xfId="0" applyNumberFormat="1" applyFont="1" applyBorder="1"/>
    <xf numFmtId="196" fontId="8" fillId="0" borderId="1" xfId="0" applyNumberFormat="1" applyFont="1" applyBorder="1"/>
    <xf numFmtId="0" fontId="9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7" xfId="0" applyFont="1" applyBorder="1"/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opLeftCell="A16" workbookViewId="0">
      <selection activeCell="H31" sqref="H31"/>
    </sheetView>
  </sheetViews>
  <sheetFormatPr defaultRowHeight="12.75"/>
  <cols>
    <col min="1" max="1" width="0.85546875" customWidth="1"/>
    <col min="2" max="2" width="51" customWidth="1"/>
    <col min="3" max="10" width="11.7109375" customWidth="1"/>
  </cols>
  <sheetData>
    <row r="1" spans="2:10">
      <c r="G1" s="18"/>
      <c r="H1" s="40" t="s">
        <v>36</v>
      </c>
      <c r="I1" s="40"/>
      <c r="J1" s="40"/>
    </row>
    <row r="2" spans="2:10">
      <c r="G2" s="18"/>
      <c r="H2" s="40" t="s">
        <v>24</v>
      </c>
      <c r="I2" s="40"/>
      <c r="J2" s="40"/>
    </row>
    <row r="3" spans="2:10">
      <c r="G3" s="18"/>
      <c r="H3" s="40"/>
      <c r="I3" s="40"/>
      <c r="J3" s="40"/>
    </row>
    <row r="4" spans="2:10">
      <c r="G4" s="40"/>
      <c r="H4" s="40"/>
      <c r="I4" s="40"/>
      <c r="J4" s="40"/>
    </row>
    <row r="5" spans="2:10">
      <c r="G5" s="19"/>
      <c r="H5" s="19"/>
      <c r="I5" s="19"/>
      <c r="J5" s="19"/>
    </row>
    <row r="6" spans="2:10" ht="15.75" customHeight="1">
      <c r="B6" s="41" t="s">
        <v>0</v>
      </c>
      <c r="C6" s="41"/>
      <c r="D6" s="41"/>
      <c r="E6" s="41"/>
      <c r="F6" s="41"/>
      <c r="G6" s="41"/>
      <c r="H6" s="41"/>
      <c r="I6" s="41"/>
      <c r="J6" s="41"/>
    </row>
    <row r="7" spans="2:10" ht="15.75" customHeight="1">
      <c r="B7" s="41" t="s">
        <v>1</v>
      </c>
      <c r="C7" s="41"/>
      <c r="D7" s="41"/>
      <c r="E7" s="41"/>
      <c r="F7" s="41"/>
      <c r="G7" s="41"/>
      <c r="H7" s="41"/>
      <c r="I7" s="41"/>
      <c r="J7" s="41"/>
    </row>
    <row r="8" spans="2:10" ht="15.75" customHeight="1">
      <c r="B8" s="41" t="s">
        <v>6</v>
      </c>
      <c r="C8" s="41"/>
      <c r="D8" s="41"/>
      <c r="E8" s="41"/>
      <c r="F8" s="41"/>
      <c r="G8" s="41"/>
      <c r="H8" s="41"/>
      <c r="I8" s="41"/>
      <c r="J8" s="41"/>
    </row>
    <row r="9" spans="2:10" ht="15.75" customHeight="1">
      <c r="B9" s="41" t="s">
        <v>37</v>
      </c>
      <c r="C9" s="41"/>
      <c r="D9" s="41"/>
      <c r="E9" s="41"/>
      <c r="F9" s="41"/>
      <c r="G9" s="41"/>
      <c r="H9" s="41"/>
      <c r="I9" s="41"/>
      <c r="J9" s="41"/>
    </row>
    <row r="10" spans="2:10" ht="15.75" customHeight="1">
      <c r="B10" s="20"/>
      <c r="C10" s="20"/>
      <c r="D10" s="20"/>
      <c r="E10" s="20"/>
      <c r="F10" s="20"/>
      <c r="G10" s="20"/>
      <c r="H10" s="20"/>
      <c r="I10" s="20"/>
      <c r="J10" s="20"/>
    </row>
    <row r="11" spans="2:10" ht="15" customHeight="1">
      <c r="H11" s="12"/>
      <c r="I11" s="12"/>
      <c r="J11" s="13" t="s">
        <v>5</v>
      </c>
    </row>
    <row r="12" spans="2:10" ht="25.5" customHeight="1">
      <c r="B12" s="32" t="s">
        <v>30</v>
      </c>
      <c r="C12" s="34" t="s">
        <v>38</v>
      </c>
      <c r="D12" s="35"/>
      <c r="E12" s="36"/>
      <c r="F12" s="36"/>
      <c r="G12" s="36"/>
      <c r="H12" s="37" t="s">
        <v>27</v>
      </c>
      <c r="I12" s="38"/>
      <c r="J12" s="39"/>
    </row>
    <row r="13" spans="2:10" s="7" customFormat="1" ht="50.25" customHeight="1">
      <c r="B13" s="33"/>
      <c r="C13" s="8" t="s">
        <v>28</v>
      </c>
      <c r="D13" s="8" t="s">
        <v>25</v>
      </c>
      <c r="E13" s="8" t="s">
        <v>7</v>
      </c>
      <c r="F13" s="8" t="s">
        <v>23</v>
      </c>
      <c r="G13" s="14" t="s">
        <v>2</v>
      </c>
      <c r="H13" s="8" t="s">
        <v>32</v>
      </c>
      <c r="I13" s="8" t="s">
        <v>21</v>
      </c>
      <c r="J13" s="8" t="s">
        <v>31</v>
      </c>
    </row>
    <row r="14" spans="2:10" s="4" customFormat="1" ht="12.95" customHeight="1">
      <c r="B14" s="3" t="s">
        <v>3</v>
      </c>
      <c r="C14" s="5">
        <f>C16+C17+C18+C19+C20+C21+C22+C23+C24+C25+C26+C27+C29+C31+C32+C33+C34+C30</f>
        <v>245191.40000000002</v>
      </c>
      <c r="D14" s="5">
        <f>D16+D17+D18+D19+D20+D21+D22+D23+D24+D25+D26+D27+D29+D31+D32+D33+D34+D30</f>
        <v>295254.40000000002</v>
      </c>
      <c r="E14" s="5">
        <f>E16+E17+E18+E19+E20+E21+E22+E23+E24+E25+E26+E27+E29+E31+E32+E33+E34+E30</f>
        <v>216132.7</v>
      </c>
      <c r="F14" s="5">
        <f>F16+F17+F18+F19+F20+F21+F22+F23+F24+F25+F26+F27+F29+F31+F32+F33+F34+F30</f>
        <v>123637.8</v>
      </c>
      <c r="G14" s="5">
        <f>G16+G17+G18+G19+G20+G21+G22+G23+G24+G25+G26+G27+G29+G31+G32+G33+G34+G30</f>
        <v>126901.19999999997</v>
      </c>
      <c r="H14" s="5">
        <f>G14/E14*100</f>
        <v>58.714484203454617</v>
      </c>
      <c r="I14" s="5">
        <f>G14/C14*100</f>
        <v>51.755975128002028</v>
      </c>
      <c r="J14" s="5">
        <f>G14/D14*100</f>
        <v>42.980290894902822</v>
      </c>
    </row>
    <row r="15" spans="2:10" ht="12.95" customHeight="1">
      <c r="B15" s="2" t="s">
        <v>4</v>
      </c>
      <c r="C15" s="6"/>
      <c r="D15" s="6"/>
      <c r="E15" s="6"/>
      <c r="F15" s="6"/>
      <c r="G15" s="6"/>
      <c r="H15" s="5"/>
      <c r="I15" s="5"/>
      <c r="J15" s="5"/>
    </row>
    <row r="16" spans="2:10" ht="12.95" customHeight="1">
      <c r="B16" s="1" t="s">
        <v>10</v>
      </c>
      <c r="C16" s="6">
        <v>96567.9</v>
      </c>
      <c r="D16" s="6">
        <v>96707.199999999997</v>
      </c>
      <c r="E16" s="6">
        <v>60102.2</v>
      </c>
      <c r="F16" s="6">
        <v>49510.6</v>
      </c>
      <c r="G16" s="6">
        <v>53988.7</v>
      </c>
      <c r="H16" s="15">
        <f t="shared" ref="H16:H34" si="0">G16/E16*100</f>
        <v>89.828159368542245</v>
      </c>
      <c r="I16" s="15">
        <f t="shared" ref="I16:I33" si="1">G16/C16*100</f>
        <v>55.907501353969593</v>
      </c>
      <c r="J16" s="15">
        <f t="shared" ref="J16:J34" si="2">G16/D16*100</f>
        <v>55.826970484100457</v>
      </c>
    </row>
    <row r="17" spans="2:10" ht="12.95" customHeight="1">
      <c r="B17" s="1" t="s">
        <v>8</v>
      </c>
      <c r="C17" s="6">
        <v>20427.8</v>
      </c>
      <c r="D17" s="6">
        <v>20448.400000000001</v>
      </c>
      <c r="E17" s="6">
        <v>12695.9</v>
      </c>
      <c r="F17" s="6">
        <v>10921.9</v>
      </c>
      <c r="G17" s="6">
        <v>11563.8</v>
      </c>
      <c r="H17" s="15">
        <f t="shared" si="0"/>
        <v>91.082948038343076</v>
      </c>
      <c r="I17" s="15">
        <f t="shared" si="1"/>
        <v>56.608151636495364</v>
      </c>
      <c r="J17" s="15">
        <f t="shared" si="2"/>
        <v>56.551123804307423</v>
      </c>
    </row>
    <row r="18" spans="2:10" ht="12.95" customHeight="1">
      <c r="B18" s="1" t="s">
        <v>9</v>
      </c>
      <c r="C18" s="6">
        <v>79177.2</v>
      </c>
      <c r="D18" s="6">
        <v>76826</v>
      </c>
      <c r="E18" s="6">
        <v>57307.7</v>
      </c>
      <c r="F18" s="6">
        <v>32259.9</v>
      </c>
      <c r="G18" s="6">
        <v>31056.5</v>
      </c>
      <c r="H18" s="15">
        <f t="shared" si="0"/>
        <v>54.192543061403619</v>
      </c>
      <c r="I18" s="15">
        <f t="shared" si="1"/>
        <v>39.224044295580043</v>
      </c>
      <c r="J18" s="15">
        <f t="shared" si="2"/>
        <v>40.424465675682711</v>
      </c>
    </row>
    <row r="19" spans="2:10" ht="12.95" customHeight="1">
      <c r="B19" s="1" t="s">
        <v>11</v>
      </c>
      <c r="C19" s="6">
        <v>580</v>
      </c>
      <c r="D19" s="6">
        <v>667.3</v>
      </c>
      <c r="E19" s="6">
        <v>490.5</v>
      </c>
      <c r="F19" s="6">
        <v>284.89999999999998</v>
      </c>
      <c r="G19" s="6">
        <v>282.89999999999998</v>
      </c>
      <c r="H19" s="15">
        <f t="shared" si="0"/>
        <v>57.675840978593264</v>
      </c>
      <c r="I19" s="15">
        <f t="shared" si="1"/>
        <v>48.775862068965516</v>
      </c>
      <c r="J19" s="15">
        <f t="shared" si="2"/>
        <v>42.394725011239323</v>
      </c>
    </row>
    <row r="20" spans="2:10" ht="12.95" customHeight="1">
      <c r="B20" s="1" t="s">
        <v>12</v>
      </c>
      <c r="C20" s="6">
        <v>3172</v>
      </c>
      <c r="D20" s="6">
        <v>3280.6</v>
      </c>
      <c r="E20" s="6">
        <v>2279.9</v>
      </c>
      <c r="F20" s="6">
        <v>1893.6</v>
      </c>
      <c r="G20" s="6">
        <v>1897.9</v>
      </c>
      <c r="H20" s="15">
        <f t="shared" si="0"/>
        <v>83.244879161366725</v>
      </c>
      <c r="I20" s="15">
        <f t="shared" si="1"/>
        <v>59.832912988650698</v>
      </c>
      <c r="J20" s="15">
        <f t="shared" si="2"/>
        <v>57.852222154483947</v>
      </c>
    </row>
    <row r="21" spans="2:10" ht="12.95" customHeight="1">
      <c r="B21" s="1" t="s">
        <v>29</v>
      </c>
      <c r="C21" s="6"/>
      <c r="D21" s="6">
        <v>326.10000000000002</v>
      </c>
      <c r="E21" s="6">
        <v>326.10000000000002</v>
      </c>
      <c r="F21" s="6">
        <v>246.6</v>
      </c>
      <c r="G21" s="6">
        <v>186.8</v>
      </c>
      <c r="H21" s="15">
        <f t="shared" si="0"/>
        <v>57.28304201165286</v>
      </c>
      <c r="I21" s="15"/>
      <c r="J21" s="15">
        <f t="shared" si="2"/>
        <v>57.28304201165286</v>
      </c>
    </row>
    <row r="22" spans="2:10" ht="12.95" customHeight="1">
      <c r="B22" s="1" t="s">
        <v>18</v>
      </c>
      <c r="C22" s="6">
        <v>25</v>
      </c>
      <c r="D22" s="6">
        <v>25</v>
      </c>
      <c r="E22" s="6">
        <v>25</v>
      </c>
      <c r="F22" s="6">
        <v>10</v>
      </c>
      <c r="G22" s="6">
        <v>10</v>
      </c>
      <c r="H22" s="15">
        <f t="shared" si="0"/>
        <v>40</v>
      </c>
      <c r="I22" s="15">
        <f t="shared" si="1"/>
        <v>40</v>
      </c>
      <c r="J22" s="15">
        <f t="shared" si="2"/>
        <v>40</v>
      </c>
    </row>
    <row r="23" spans="2:10" ht="12.95" customHeight="1">
      <c r="B23" s="1" t="s">
        <v>13</v>
      </c>
      <c r="C23" s="6">
        <v>5647.2</v>
      </c>
      <c r="D23" s="6">
        <v>10179.9</v>
      </c>
      <c r="E23" s="6">
        <v>9271.6</v>
      </c>
      <c r="F23" s="6">
        <v>5747.3</v>
      </c>
      <c r="G23" s="6">
        <v>4681.1000000000004</v>
      </c>
      <c r="H23" s="15">
        <f t="shared" si="0"/>
        <v>50.488588808835587</v>
      </c>
      <c r="I23" s="15">
        <f t="shared" si="1"/>
        <v>82.892406856495256</v>
      </c>
      <c r="J23" s="15">
        <f t="shared" si="2"/>
        <v>45.983752296191518</v>
      </c>
    </row>
    <row r="24" spans="2:10" ht="12.95" customHeight="1">
      <c r="B24" s="1" t="s">
        <v>14</v>
      </c>
      <c r="C24" s="6">
        <v>6190</v>
      </c>
      <c r="D24" s="6">
        <v>4499</v>
      </c>
      <c r="E24" s="6">
        <v>1886</v>
      </c>
      <c r="F24" s="6">
        <v>424.5</v>
      </c>
      <c r="G24" s="6">
        <v>589.9</v>
      </c>
      <c r="H24" s="15">
        <f t="shared" si="0"/>
        <v>31.277836691410393</v>
      </c>
      <c r="I24" s="15">
        <f t="shared" si="1"/>
        <v>9.5298869143780287</v>
      </c>
      <c r="J24" s="15">
        <f t="shared" si="2"/>
        <v>13.111802622805065</v>
      </c>
    </row>
    <row r="25" spans="2:10" ht="12.95" customHeight="1">
      <c r="B25" s="1" t="s">
        <v>19</v>
      </c>
      <c r="C25" s="6"/>
      <c r="D25" s="6"/>
      <c r="E25" s="6"/>
      <c r="F25" s="6"/>
      <c r="G25" s="6"/>
      <c r="H25" s="15"/>
      <c r="I25" s="15"/>
      <c r="J25" s="15"/>
    </row>
    <row r="26" spans="2:10" ht="12.95" customHeight="1">
      <c r="B26" s="1" t="s">
        <v>20</v>
      </c>
      <c r="C26" s="6"/>
      <c r="D26" s="6">
        <v>232.7</v>
      </c>
      <c r="E26" s="6">
        <v>232.7</v>
      </c>
      <c r="F26" s="6">
        <v>150.9</v>
      </c>
      <c r="G26" s="6">
        <v>150.9</v>
      </c>
      <c r="H26" s="15">
        <f t="shared" si="0"/>
        <v>64.847443059733564</v>
      </c>
      <c r="I26" s="15"/>
      <c r="J26" s="15">
        <f t="shared" si="2"/>
        <v>64.847443059733564</v>
      </c>
    </row>
    <row r="27" spans="2:10" ht="12.75" customHeight="1">
      <c r="B27" s="1" t="s">
        <v>15</v>
      </c>
      <c r="C27" s="6">
        <v>6441.6</v>
      </c>
      <c r="D27" s="6">
        <v>7593.7</v>
      </c>
      <c r="E27" s="6">
        <v>4688.8999999999996</v>
      </c>
      <c r="F27" s="6">
        <v>3706.1</v>
      </c>
      <c r="G27" s="6">
        <v>3759.2</v>
      </c>
      <c r="H27" s="15">
        <f t="shared" si="0"/>
        <v>80.172321866535867</v>
      </c>
      <c r="I27" s="15">
        <f t="shared" si="1"/>
        <v>58.358171882762043</v>
      </c>
      <c r="J27" s="15">
        <f t="shared" si="2"/>
        <v>49.504194266299692</v>
      </c>
    </row>
    <row r="28" spans="2:10" ht="12.75" hidden="1" customHeight="1">
      <c r="B28" s="1" t="s">
        <v>15</v>
      </c>
      <c r="C28" s="11"/>
      <c r="D28" s="11"/>
      <c r="E28" s="21"/>
      <c r="F28" s="11"/>
      <c r="G28" s="11"/>
      <c r="H28" s="15" t="e">
        <f t="shared" si="0"/>
        <v>#DIV/0!</v>
      </c>
      <c r="I28" s="15" t="e">
        <f t="shared" si="1"/>
        <v>#DIV/0!</v>
      </c>
      <c r="J28" s="15" t="e">
        <f t="shared" si="2"/>
        <v>#DIV/0!</v>
      </c>
    </row>
    <row r="29" spans="2:10" ht="12.75" customHeight="1">
      <c r="B29" s="1" t="s">
        <v>35</v>
      </c>
      <c r="C29" s="6"/>
      <c r="D29" s="6">
        <v>1286.8</v>
      </c>
      <c r="E29" s="6">
        <v>1286.8</v>
      </c>
      <c r="F29" s="6">
        <v>1286.7</v>
      </c>
      <c r="G29" s="6">
        <v>1286.7</v>
      </c>
      <c r="H29" s="15">
        <f t="shared" si="0"/>
        <v>99.992228784581911</v>
      </c>
      <c r="I29" s="15"/>
      <c r="J29" s="15">
        <f t="shared" si="2"/>
        <v>99.992228784581911</v>
      </c>
    </row>
    <row r="30" spans="2:10" ht="14.25" customHeight="1">
      <c r="B30" s="1" t="s">
        <v>39</v>
      </c>
      <c r="C30" s="6"/>
      <c r="D30" s="6">
        <v>78.900000000000006</v>
      </c>
      <c r="E30" s="6">
        <v>78.900000000000006</v>
      </c>
      <c r="F30" s="6">
        <v>44.2</v>
      </c>
      <c r="G30" s="6">
        <v>45.2</v>
      </c>
      <c r="H30" s="15">
        <f t="shared" si="0"/>
        <v>57.287705956907473</v>
      </c>
      <c r="I30" s="15"/>
      <c r="J30" s="15">
        <f t="shared" si="2"/>
        <v>57.287705956907473</v>
      </c>
    </row>
    <row r="31" spans="2:10" ht="12.95" customHeight="1">
      <c r="B31" s="1" t="s">
        <v>26</v>
      </c>
      <c r="C31" s="6">
        <v>7420</v>
      </c>
      <c r="D31" s="6">
        <v>32948</v>
      </c>
      <c r="E31" s="6">
        <v>29478</v>
      </c>
      <c r="F31" s="6">
        <v>7161.6</v>
      </c>
      <c r="G31" s="6">
        <v>7877</v>
      </c>
      <c r="H31" s="15">
        <f t="shared" si="0"/>
        <v>26.721622905217451</v>
      </c>
      <c r="I31" s="15">
        <f t="shared" si="1"/>
        <v>106.15902964959569</v>
      </c>
      <c r="J31" s="15">
        <f t="shared" si="2"/>
        <v>23.907369187811096</v>
      </c>
    </row>
    <row r="32" spans="2:10" ht="12.95" customHeight="1">
      <c r="B32" s="1" t="s">
        <v>16</v>
      </c>
      <c r="C32" s="6">
        <v>3235.5</v>
      </c>
      <c r="D32" s="6">
        <v>4558.5</v>
      </c>
      <c r="E32" s="6">
        <v>4078.2</v>
      </c>
      <c r="F32" s="6">
        <v>1928.3</v>
      </c>
      <c r="G32" s="6">
        <v>2114.5</v>
      </c>
      <c r="H32" s="15">
        <f t="shared" si="0"/>
        <v>51.848854886959941</v>
      </c>
      <c r="I32" s="15">
        <f t="shared" si="1"/>
        <v>65.353113892752276</v>
      </c>
      <c r="J32" s="15">
        <f t="shared" si="2"/>
        <v>46.385872545793575</v>
      </c>
    </row>
    <row r="33" spans="2:10" ht="12.95" customHeight="1">
      <c r="B33" s="1" t="s">
        <v>17</v>
      </c>
      <c r="C33" s="6">
        <v>16307.2</v>
      </c>
      <c r="D33" s="6">
        <v>31868.2</v>
      </c>
      <c r="E33" s="6">
        <v>28176.2</v>
      </c>
      <c r="F33" s="6">
        <v>7086.2</v>
      </c>
      <c r="G33" s="6">
        <v>6478.4</v>
      </c>
      <c r="H33" s="15">
        <f t="shared" si="0"/>
        <v>22.992454624825207</v>
      </c>
      <c r="I33" s="15">
        <f t="shared" si="1"/>
        <v>39.727237048665614</v>
      </c>
      <c r="J33" s="15">
        <f t="shared" si="2"/>
        <v>20.328728952372582</v>
      </c>
    </row>
    <row r="34" spans="2:10" ht="12.95" customHeight="1">
      <c r="B34" s="1" t="s">
        <v>22</v>
      </c>
      <c r="C34" s="6"/>
      <c r="D34" s="6">
        <v>3728.1</v>
      </c>
      <c r="E34" s="6">
        <v>3728.1</v>
      </c>
      <c r="F34" s="6">
        <v>974.5</v>
      </c>
      <c r="G34" s="6">
        <v>931.7</v>
      </c>
      <c r="H34" s="15">
        <f t="shared" si="0"/>
        <v>24.991282422681795</v>
      </c>
      <c r="I34" s="15"/>
      <c r="J34" s="15">
        <f t="shared" si="2"/>
        <v>24.991282422681795</v>
      </c>
    </row>
    <row r="35" spans="2:10" ht="13.5" customHeight="1">
      <c r="B35" s="10"/>
      <c r="C35" s="10"/>
      <c r="D35" s="10"/>
      <c r="E35" s="10"/>
      <c r="F35" s="10"/>
      <c r="G35" s="10"/>
      <c r="H35" s="10"/>
      <c r="I35" s="10"/>
      <c r="J35" s="10"/>
    </row>
    <row r="36" spans="2:10" ht="13.5" customHeigh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 ht="13.5" customHeight="1">
      <c r="B37" s="10"/>
      <c r="C37" s="10"/>
      <c r="D37" s="10"/>
      <c r="E37" s="10"/>
      <c r="F37" s="10"/>
      <c r="G37" s="10"/>
      <c r="H37" s="10"/>
      <c r="I37" s="10"/>
      <c r="J37" s="10"/>
    </row>
    <row r="38" spans="2:10" ht="13.5" customHeight="1">
      <c r="B38" s="10"/>
      <c r="C38" s="10"/>
      <c r="D38" s="10"/>
      <c r="E38" s="10"/>
      <c r="F38" s="10"/>
      <c r="G38" s="10"/>
      <c r="H38" s="10"/>
      <c r="I38" s="10"/>
      <c r="J38" s="10"/>
    </row>
    <row r="39" spans="2:10" ht="14.1" customHeight="1">
      <c r="B39" s="16" t="s">
        <v>33</v>
      </c>
      <c r="D39" s="9"/>
      <c r="E39" s="9"/>
      <c r="F39" s="9"/>
      <c r="G39" s="17" t="s">
        <v>34</v>
      </c>
      <c r="H39" s="9"/>
      <c r="I39" s="9"/>
      <c r="J39" s="9"/>
    </row>
    <row r="40" spans="2:10" ht="14.1" customHeight="1">
      <c r="B40" s="9"/>
      <c r="D40" s="9"/>
      <c r="E40" s="9"/>
      <c r="F40" s="9"/>
      <c r="G40" s="9"/>
      <c r="H40" s="9"/>
      <c r="I40" s="9"/>
      <c r="J40" s="9"/>
    </row>
    <row r="41" spans="2:10" ht="15" customHeight="1"/>
  </sheetData>
  <mergeCells count="11">
    <mergeCell ref="H3:J3"/>
    <mergeCell ref="H1:J1"/>
    <mergeCell ref="H2:J2"/>
    <mergeCell ref="B9:J9"/>
    <mergeCell ref="B12:B13"/>
    <mergeCell ref="C12:G12"/>
    <mergeCell ref="H12:J12"/>
    <mergeCell ref="G4:J4"/>
    <mergeCell ref="B6:J6"/>
    <mergeCell ref="B7:J7"/>
    <mergeCell ref="B8:J8"/>
  </mergeCells>
  <phoneticPr fontId="0" type="noConversion"/>
  <pageMargins left="0.25" right="0.27" top="0.16" bottom="0.27" header="0.16" footer="0.2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7"/>
  <sheetViews>
    <sheetView tabSelected="1" topLeftCell="B1" workbookViewId="0">
      <selection activeCell="D17" sqref="D17"/>
    </sheetView>
  </sheetViews>
  <sheetFormatPr defaultRowHeight="12.75"/>
  <cols>
    <col min="1" max="1" width="0.85546875" customWidth="1"/>
    <col min="2" max="2" width="52.42578125" customWidth="1"/>
    <col min="3" max="9" width="11.7109375" customWidth="1"/>
  </cols>
  <sheetData>
    <row r="1" spans="2:9" ht="15">
      <c r="F1" s="43"/>
      <c r="G1" s="43"/>
      <c r="H1" s="43" t="s">
        <v>56</v>
      </c>
      <c r="I1" s="43"/>
    </row>
    <row r="2" spans="2:9">
      <c r="F2" s="44" t="s">
        <v>24</v>
      </c>
      <c r="G2" s="44"/>
      <c r="H2" s="44"/>
      <c r="I2" s="44"/>
    </row>
    <row r="3" spans="2:9">
      <c r="F3" s="44" t="s">
        <v>57</v>
      </c>
      <c r="G3" s="44"/>
      <c r="H3" s="44"/>
      <c r="I3" s="44"/>
    </row>
    <row r="4" spans="2:9">
      <c r="G4" s="40"/>
      <c r="H4" s="40"/>
      <c r="I4" s="40"/>
    </row>
    <row r="5" spans="2:9">
      <c r="G5" s="19"/>
      <c r="H5" s="19"/>
      <c r="I5" s="19"/>
    </row>
    <row r="6" spans="2:9" ht="15.75" customHeight="1">
      <c r="B6" s="42" t="s">
        <v>0</v>
      </c>
      <c r="C6" s="42"/>
      <c r="D6" s="42"/>
      <c r="E6" s="42"/>
      <c r="F6" s="42"/>
      <c r="G6" s="42"/>
      <c r="H6" s="42"/>
      <c r="I6" s="42"/>
    </row>
    <row r="7" spans="2:9" ht="15.75" customHeight="1">
      <c r="B7" s="42" t="s">
        <v>1</v>
      </c>
      <c r="C7" s="42"/>
      <c r="D7" s="42"/>
      <c r="E7" s="42"/>
      <c r="F7" s="42"/>
      <c r="G7" s="42"/>
      <c r="H7" s="42"/>
      <c r="I7" s="42"/>
    </row>
    <row r="8" spans="2:9" ht="15.75" customHeight="1">
      <c r="B8" s="42" t="s">
        <v>40</v>
      </c>
      <c r="C8" s="42"/>
      <c r="D8" s="42"/>
      <c r="E8" s="42"/>
      <c r="F8" s="42"/>
      <c r="G8" s="42"/>
      <c r="H8" s="42"/>
      <c r="I8" s="42"/>
    </row>
    <row r="9" spans="2:9" ht="15.75" customHeight="1">
      <c r="B9" s="42" t="s">
        <v>41</v>
      </c>
      <c r="C9" s="42"/>
      <c r="D9" s="42"/>
      <c r="E9" s="42"/>
      <c r="F9" s="42"/>
      <c r="G9" s="42"/>
      <c r="H9" s="42"/>
      <c r="I9" s="42"/>
    </row>
    <row r="10" spans="2:9" ht="15.75" customHeight="1">
      <c r="B10" s="20"/>
      <c r="C10" s="20"/>
      <c r="D10" s="20"/>
      <c r="E10" s="20"/>
      <c r="F10" s="20"/>
      <c r="G10" s="20"/>
      <c r="H10" s="20"/>
      <c r="I10" s="20"/>
    </row>
    <row r="11" spans="2:9" ht="15" customHeight="1">
      <c r="G11" s="12"/>
      <c r="H11" s="12"/>
      <c r="I11" s="13" t="s">
        <v>5</v>
      </c>
    </row>
    <row r="12" spans="2:9" ht="25.5" customHeight="1">
      <c r="B12" s="32" t="s">
        <v>45</v>
      </c>
      <c r="C12" s="34">
        <v>42551</v>
      </c>
      <c r="D12" s="35"/>
      <c r="E12" s="36"/>
      <c r="F12" s="36"/>
      <c r="G12" s="37" t="s">
        <v>54</v>
      </c>
      <c r="H12" s="38"/>
      <c r="I12" s="45"/>
    </row>
    <row r="13" spans="2:9" s="7" customFormat="1" ht="50.25" customHeight="1">
      <c r="B13" s="33"/>
      <c r="C13" s="24" t="s">
        <v>28</v>
      </c>
      <c r="D13" s="24" t="s">
        <v>25</v>
      </c>
      <c r="E13" s="24" t="s">
        <v>7</v>
      </c>
      <c r="F13" s="24" t="s">
        <v>23</v>
      </c>
      <c r="G13" s="24" t="s">
        <v>32</v>
      </c>
      <c r="H13" s="24" t="s">
        <v>21</v>
      </c>
      <c r="I13" s="24" t="s">
        <v>31</v>
      </c>
    </row>
    <row r="14" spans="2:9" s="4" customFormat="1" ht="12.95" customHeight="1">
      <c r="B14" s="3" t="s">
        <v>3</v>
      </c>
      <c r="C14" s="5">
        <f>C16+C24</f>
        <v>169919.09999999998</v>
      </c>
      <c r="D14" s="5">
        <f>D16+D24</f>
        <v>177832.68999999994</v>
      </c>
      <c r="E14" s="5">
        <f>D14/12*6</f>
        <v>88916.344999999972</v>
      </c>
      <c r="F14" s="5">
        <f>F16+F24</f>
        <v>69253.66</v>
      </c>
      <c r="G14" s="15">
        <f>F14/E14*100</f>
        <v>77.886309879246639</v>
      </c>
      <c r="H14" s="15">
        <f t="shared" ref="H14:H27" si="0">F14/C14*100</f>
        <v>40.756842520940857</v>
      </c>
      <c r="I14" s="15">
        <f t="shared" ref="I14:I27" si="1">F14/D14*100</f>
        <v>38.943154939623319</v>
      </c>
    </row>
    <row r="15" spans="2:9" ht="12.95" customHeight="1">
      <c r="B15" s="25" t="s">
        <v>4</v>
      </c>
      <c r="C15" s="15"/>
      <c r="D15" s="15"/>
      <c r="E15" s="5"/>
      <c r="F15" s="15"/>
      <c r="G15" s="15"/>
      <c r="H15" s="15"/>
      <c r="I15" s="15"/>
    </row>
    <row r="16" spans="2:9" ht="12.95" customHeight="1">
      <c r="B16" s="26" t="s">
        <v>52</v>
      </c>
      <c r="C16" s="15">
        <f>SUM(C17:C23)</f>
        <v>151283.09999999998</v>
      </c>
      <c r="D16" s="15">
        <f>SUM(D17:D23)</f>
        <v>143478.69999999995</v>
      </c>
      <c r="E16" s="30">
        <f t="shared" ref="E16:E27" si="2">D16/12*6</f>
        <v>71739.349999999977</v>
      </c>
      <c r="F16" s="15">
        <f>SUM(F17:F23)</f>
        <v>61039.92</v>
      </c>
      <c r="G16" s="15">
        <f t="shared" ref="G16:G23" si="3">F16/E16*100</f>
        <v>85.085688677134684</v>
      </c>
      <c r="H16" s="15">
        <f>F16/C16*100</f>
        <v>40.348141993388559</v>
      </c>
      <c r="I16" s="15">
        <f>F16/D16*100</f>
        <v>42.542844338567342</v>
      </c>
    </row>
    <row r="17" spans="2:9" ht="12.95" customHeight="1">
      <c r="B17" s="27" t="s">
        <v>42</v>
      </c>
      <c r="C17" s="15">
        <v>98930.7</v>
      </c>
      <c r="D17" s="15">
        <f>98861.2-3758</f>
        <v>95103.2</v>
      </c>
      <c r="E17" s="30">
        <f t="shared" si="2"/>
        <v>47551.6</v>
      </c>
      <c r="F17" s="15">
        <v>48529.39</v>
      </c>
      <c r="G17" s="15">
        <f t="shared" si="3"/>
        <v>102.0562715029568</v>
      </c>
      <c r="H17" s="15">
        <f>F17/C17*100</f>
        <v>49.053923605109432</v>
      </c>
      <c r="I17" s="15">
        <f>F17/D17*100</f>
        <v>51.028135751478402</v>
      </c>
    </row>
    <row r="18" spans="2:9" ht="12.95" customHeight="1">
      <c r="B18" s="27" t="s">
        <v>43</v>
      </c>
      <c r="C18" s="15">
        <v>34704.800000000003</v>
      </c>
      <c r="D18" s="15">
        <v>36302.35</v>
      </c>
      <c r="E18" s="30">
        <f t="shared" si="2"/>
        <v>18151.174999999999</v>
      </c>
      <c r="F18" s="15">
        <v>8138.61</v>
      </c>
      <c r="G18" s="15">
        <f t="shared" si="3"/>
        <v>44.837923715682322</v>
      </c>
      <c r="H18" s="15">
        <f t="shared" si="0"/>
        <v>23.450963555473592</v>
      </c>
      <c r="I18" s="15">
        <f t="shared" si="1"/>
        <v>22.418961857841161</v>
      </c>
    </row>
    <row r="19" spans="2:9" ht="12.95" customHeight="1">
      <c r="B19" s="27" t="s">
        <v>44</v>
      </c>
      <c r="C19" s="15">
        <v>16.3</v>
      </c>
      <c r="D19" s="15">
        <v>16.3</v>
      </c>
      <c r="E19" s="30">
        <f t="shared" si="2"/>
        <v>8.15</v>
      </c>
      <c r="F19" s="15">
        <v>8.4499999999999993</v>
      </c>
      <c r="G19" s="15">
        <f>F19/E19*100</f>
        <v>103.68098159509201</v>
      </c>
      <c r="H19" s="15">
        <f t="shared" si="0"/>
        <v>51.840490797546003</v>
      </c>
      <c r="I19" s="15">
        <f t="shared" si="1"/>
        <v>51.840490797546003</v>
      </c>
    </row>
    <row r="20" spans="2:9" ht="12.95" customHeight="1">
      <c r="B20" s="27" t="s">
        <v>46</v>
      </c>
      <c r="C20" s="15">
        <v>60</v>
      </c>
      <c r="D20" s="15">
        <v>1534.8</v>
      </c>
      <c r="E20" s="30">
        <f t="shared" si="2"/>
        <v>767.4</v>
      </c>
      <c r="F20" s="15">
        <v>295.06</v>
      </c>
      <c r="G20" s="15">
        <f t="shared" si="3"/>
        <v>38.449309356267918</v>
      </c>
      <c r="H20" s="15">
        <f t="shared" si="0"/>
        <v>491.76666666666665</v>
      </c>
      <c r="I20" s="15">
        <f t="shared" si="1"/>
        <v>19.224654678133959</v>
      </c>
    </row>
    <row r="21" spans="2:9" ht="12.95" customHeight="1">
      <c r="B21" s="27" t="s">
        <v>47</v>
      </c>
      <c r="C21" s="15">
        <v>8071.3</v>
      </c>
      <c r="D21" s="15">
        <v>8790</v>
      </c>
      <c r="E21" s="30">
        <f t="shared" si="2"/>
        <v>4395</v>
      </c>
      <c r="F21" s="15">
        <v>3116.12</v>
      </c>
      <c r="G21" s="15">
        <f t="shared" si="3"/>
        <v>70.901478953356076</v>
      </c>
      <c r="H21" s="15">
        <f t="shared" si="0"/>
        <v>38.607411445492055</v>
      </c>
      <c r="I21" s="15">
        <f t="shared" si="1"/>
        <v>35.450739476678038</v>
      </c>
    </row>
    <row r="22" spans="2:9" ht="12.95" customHeight="1">
      <c r="B22" s="27" t="s">
        <v>48</v>
      </c>
      <c r="C22" s="15">
        <v>9500</v>
      </c>
      <c r="D22" s="15">
        <v>1552.05</v>
      </c>
      <c r="E22" s="30">
        <f t="shared" si="2"/>
        <v>776.02500000000009</v>
      </c>
      <c r="F22" s="15">
        <v>772.29</v>
      </c>
      <c r="G22" s="15">
        <f t="shared" si="3"/>
        <v>99.518701072774689</v>
      </c>
      <c r="H22" s="15">
        <f t="shared" si="0"/>
        <v>8.1293684210526305</v>
      </c>
      <c r="I22" s="15">
        <f t="shared" si="1"/>
        <v>49.759350536387359</v>
      </c>
    </row>
    <row r="23" spans="2:9" ht="12.95" customHeight="1">
      <c r="B23" s="27" t="s">
        <v>49</v>
      </c>
      <c r="C23" s="15"/>
      <c r="D23" s="15">
        <v>180</v>
      </c>
      <c r="E23" s="30">
        <f t="shared" si="2"/>
        <v>90</v>
      </c>
      <c r="F23" s="15">
        <v>180</v>
      </c>
      <c r="G23" s="15">
        <f t="shared" si="3"/>
        <v>200</v>
      </c>
      <c r="H23" s="15"/>
      <c r="I23" s="15">
        <f t="shared" si="1"/>
        <v>100</v>
      </c>
    </row>
    <row r="24" spans="2:9" ht="12.95" customHeight="1">
      <c r="B24" s="28" t="s">
        <v>53</v>
      </c>
      <c r="C24" s="15">
        <f>SUM(C25:C27)</f>
        <v>18636</v>
      </c>
      <c r="D24" s="15">
        <f>SUM(D25:D27)</f>
        <v>34353.99</v>
      </c>
      <c r="E24" s="30">
        <f t="shared" si="2"/>
        <v>17176.994999999999</v>
      </c>
      <c r="F24" s="15">
        <f>SUM(F25:F27)</f>
        <v>8213.74</v>
      </c>
      <c r="G24" s="15">
        <f>F24/E24*100</f>
        <v>47.818259247324697</v>
      </c>
      <c r="H24" s="15">
        <f t="shared" si="0"/>
        <v>44.074586821206267</v>
      </c>
      <c r="I24" s="15">
        <f t="shared" si="1"/>
        <v>23.909129623662349</v>
      </c>
    </row>
    <row r="25" spans="2:9" ht="12.75" customHeight="1">
      <c r="B25" s="27" t="s">
        <v>50</v>
      </c>
      <c r="C25" s="15">
        <v>6919.2</v>
      </c>
      <c r="D25" s="15">
        <v>21303.02</v>
      </c>
      <c r="E25" s="30">
        <f t="shared" si="2"/>
        <v>10651.51</v>
      </c>
      <c r="F25" s="15">
        <v>3468.6</v>
      </c>
      <c r="G25" s="15">
        <f>F25/E25*100</f>
        <v>32.564396972823573</v>
      </c>
      <c r="H25" s="15">
        <f t="shared" si="0"/>
        <v>50.130072840790838</v>
      </c>
      <c r="I25" s="15">
        <f t="shared" si="1"/>
        <v>16.282198486411787</v>
      </c>
    </row>
    <row r="26" spans="2:9" ht="12.75" hidden="1" customHeight="1">
      <c r="B26" s="27" t="s">
        <v>43</v>
      </c>
      <c r="C26" s="29"/>
      <c r="D26" s="29"/>
      <c r="E26" s="30">
        <f t="shared" si="2"/>
        <v>0</v>
      </c>
      <c r="F26" s="29"/>
      <c r="G26" s="15" t="e">
        <f>F26/E26*100</f>
        <v>#DIV/0!</v>
      </c>
      <c r="H26" s="15" t="e">
        <f t="shared" si="0"/>
        <v>#DIV/0!</v>
      </c>
      <c r="I26" s="15" t="e">
        <f t="shared" si="1"/>
        <v>#DIV/0!</v>
      </c>
    </row>
    <row r="27" spans="2:9" ht="12.75" customHeight="1">
      <c r="B27" s="27" t="s">
        <v>51</v>
      </c>
      <c r="C27" s="15">
        <v>11716.8</v>
      </c>
      <c r="D27" s="15">
        <v>13050.97</v>
      </c>
      <c r="E27" s="30">
        <f t="shared" si="2"/>
        <v>6525.4849999999988</v>
      </c>
      <c r="F27" s="15">
        <v>4745.1400000000003</v>
      </c>
      <c r="G27" s="15">
        <f>F27/E27*100</f>
        <v>72.717047085389069</v>
      </c>
      <c r="H27" s="15">
        <f t="shared" si="0"/>
        <v>40.498600300423327</v>
      </c>
      <c r="I27" s="15">
        <f t="shared" si="1"/>
        <v>36.358523542694535</v>
      </c>
    </row>
    <row r="28" spans="2:9" ht="13.5" customHeight="1">
      <c r="B28" s="22"/>
      <c r="C28" s="10"/>
      <c r="D28" s="10"/>
      <c r="E28" s="10"/>
      <c r="F28" s="10"/>
      <c r="G28" s="10"/>
      <c r="H28" s="10"/>
      <c r="I28" s="10"/>
    </row>
    <row r="29" spans="2:9" ht="13.5" customHeight="1">
      <c r="B29" s="10"/>
      <c r="C29" s="10"/>
      <c r="D29" s="10"/>
      <c r="E29" s="10"/>
      <c r="F29" s="10"/>
      <c r="G29" s="10"/>
      <c r="H29" s="10"/>
      <c r="I29" s="10"/>
    </row>
    <row r="30" spans="2:9" ht="13.5" customHeight="1">
      <c r="B30" s="10"/>
      <c r="C30" s="10"/>
      <c r="D30" s="10"/>
      <c r="E30" s="10"/>
      <c r="F30" s="10"/>
      <c r="G30" s="46" t="s">
        <v>55</v>
      </c>
      <c r="H30" s="46"/>
      <c r="I30" s="46"/>
    </row>
    <row r="31" spans="2:9" ht="14.1" customHeight="1">
      <c r="B31" s="31" t="s">
        <v>33</v>
      </c>
      <c r="D31" s="9"/>
      <c r="E31" s="9"/>
      <c r="F31" s="9"/>
      <c r="G31" s="9"/>
      <c r="H31" s="9"/>
      <c r="I31" s="9"/>
    </row>
    <row r="32" spans="2:9" ht="14.1" customHeight="1">
      <c r="B32" s="9"/>
      <c r="D32" s="9"/>
      <c r="E32" s="9"/>
      <c r="F32" s="9"/>
      <c r="G32" s="9"/>
      <c r="H32" s="9"/>
      <c r="I32" s="9"/>
    </row>
    <row r="33" spans="2:2" ht="15" customHeight="1"/>
    <row r="37" spans="2:2">
      <c r="B37" s="23"/>
    </row>
  </sheetData>
  <mergeCells count="13">
    <mergeCell ref="B12:B13"/>
    <mergeCell ref="C12:F12"/>
    <mergeCell ref="G12:I12"/>
    <mergeCell ref="G30:I30"/>
    <mergeCell ref="B8:I8"/>
    <mergeCell ref="B9:I9"/>
    <mergeCell ref="G4:I4"/>
    <mergeCell ref="B6:I6"/>
    <mergeCell ref="B7:I7"/>
    <mergeCell ref="F1:G1"/>
    <mergeCell ref="H1:I1"/>
    <mergeCell ref="F2:I2"/>
    <mergeCell ref="F3:I3"/>
  </mergeCells>
  <phoneticPr fontId="0" type="noConversion"/>
  <pageMargins left="0.25" right="0.27" top="0.16" bottom="0.27" header="0.16" footer="0.2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30.06.2014</vt:lpstr>
      <vt:lpstr>racu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2016-08-16T13:29:54Z</cp:lastPrinted>
  <dcterms:created xsi:type="dcterms:W3CDTF">2006-01-30T11:32:50Z</dcterms:created>
  <dcterms:modified xsi:type="dcterms:W3CDTF">2016-09-09T13:37:12Z</dcterms:modified>
</cp:coreProperties>
</file>